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betta.serra\Documents\CDG\Controllo di gestione\Pro altri\Segreteria\"/>
    </mc:Choice>
  </mc:AlternateContent>
  <xr:revisionPtr revIDLastSave="0" documentId="8_{51BE6419-79C7-4EE8-9C42-2C7735A512E4}" xr6:coauthVersionLast="47" xr6:coauthVersionMax="47" xr10:uidLastSave="{00000000-0000-0000-0000-000000000000}"/>
  <bookViews>
    <workbookView xWindow="-120" yWindow="-120" windowWidth="29040" windowHeight="15840" xr2:uid="{FD8FC805-77CF-45DF-920C-7067C18D7077}"/>
  </bookViews>
  <sheets>
    <sheet name="Flussi Destino" sheetId="1" r:id="rId1"/>
  </sheets>
  <externalReferences>
    <externalReference r:id="rId2"/>
    <externalReference r:id="rId3"/>
  </externalReferences>
  <definedNames>
    <definedName name="_xlnm._FilterDatabase" localSheetId="0" hidden="1">'Flussi Destino'!$A$3:$O$79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9" i="1" l="1"/>
  <c r="E139" i="1" s="1"/>
  <c r="I134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S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S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S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S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S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S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S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S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S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S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S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S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S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S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S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S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S108" i="1" s="1"/>
  <c r="P107" i="1"/>
  <c r="O107" i="1"/>
  <c r="N107" i="1"/>
  <c r="M107" i="1"/>
  <c r="L107" i="1"/>
  <c r="K107" i="1"/>
  <c r="J107" i="1"/>
  <c r="I107" i="1"/>
  <c r="H107" i="1"/>
  <c r="G107" i="1"/>
  <c r="F107" i="1"/>
  <c r="E107" i="1"/>
  <c r="S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S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S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S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S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N100" i="1"/>
  <c r="P95" i="1"/>
  <c r="O95" i="1"/>
  <c r="N95" i="1"/>
  <c r="M95" i="1"/>
  <c r="L95" i="1"/>
  <c r="K95" i="1"/>
  <c r="J95" i="1"/>
  <c r="I95" i="1"/>
  <c r="H95" i="1"/>
  <c r="G95" i="1"/>
  <c r="F95" i="1"/>
  <c r="E95" i="1"/>
  <c r="S94" i="1"/>
  <c r="P94" i="1"/>
  <c r="O94" i="1"/>
  <c r="O100" i="1" s="1"/>
  <c r="N94" i="1"/>
  <c r="M94" i="1"/>
  <c r="M100" i="1" s="1"/>
  <c r="L94" i="1"/>
  <c r="K94" i="1"/>
  <c r="K100" i="1" s="1"/>
  <c r="J94" i="1"/>
  <c r="J100" i="1" s="1"/>
  <c r="I94" i="1"/>
  <c r="I100" i="1" s="1"/>
  <c r="H94" i="1"/>
  <c r="G94" i="1"/>
  <c r="G100" i="1" s="1"/>
  <c r="F94" i="1"/>
  <c r="F100" i="1" s="1"/>
  <c r="E94" i="1"/>
  <c r="E100" i="1" s="1"/>
  <c r="S91" i="1"/>
  <c r="R91" i="1"/>
  <c r="P90" i="1"/>
  <c r="O90" i="1"/>
  <c r="N90" i="1"/>
  <c r="M90" i="1"/>
  <c r="L90" i="1"/>
  <c r="K90" i="1"/>
  <c r="J90" i="1"/>
  <c r="I90" i="1"/>
  <c r="H90" i="1"/>
  <c r="G90" i="1"/>
  <c r="F90" i="1"/>
  <c r="S90" i="1" s="1"/>
  <c r="E90" i="1"/>
  <c r="P89" i="1"/>
  <c r="O89" i="1"/>
  <c r="N89" i="1"/>
  <c r="M89" i="1"/>
  <c r="L89" i="1"/>
  <c r="K89" i="1"/>
  <c r="J89" i="1"/>
  <c r="I89" i="1"/>
  <c r="H89" i="1"/>
  <c r="G89" i="1"/>
  <c r="F89" i="1"/>
  <c r="E89" i="1"/>
  <c r="S88" i="1"/>
  <c r="P88" i="1"/>
  <c r="O88" i="1"/>
  <c r="N88" i="1"/>
  <c r="M88" i="1"/>
  <c r="L88" i="1"/>
  <c r="K88" i="1"/>
  <c r="J88" i="1"/>
  <c r="I88" i="1"/>
  <c r="H88" i="1"/>
  <c r="G88" i="1"/>
  <c r="F88" i="1"/>
  <c r="E88" i="1"/>
  <c r="R88" i="1" s="1"/>
  <c r="P87" i="1"/>
  <c r="O87" i="1"/>
  <c r="N87" i="1"/>
  <c r="M87" i="1"/>
  <c r="L87" i="1"/>
  <c r="K87" i="1"/>
  <c r="J87" i="1"/>
  <c r="I87" i="1"/>
  <c r="H87" i="1"/>
  <c r="G87" i="1"/>
  <c r="F87" i="1"/>
  <c r="E87" i="1"/>
  <c r="S87" i="1" s="1"/>
  <c r="P86" i="1"/>
  <c r="O86" i="1"/>
  <c r="N86" i="1"/>
  <c r="M86" i="1"/>
  <c r="L86" i="1"/>
  <c r="K86" i="1"/>
  <c r="J86" i="1"/>
  <c r="I86" i="1"/>
  <c r="H86" i="1"/>
  <c r="G86" i="1"/>
  <c r="F86" i="1"/>
  <c r="S86" i="1" s="1"/>
  <c r="E86" i="1"/>
  <c r="P85" i="1"/>
  <c r="O85" i="1"/>
  <c r="N85" i="1"/>
  <c r="M85" i="1"/>
  <c r="L85" i="1"/>
  <c r="K85" i="1"/>
  <c r="J85" i="1"/>
  <c r="I85" i="1"/>
  <c r="H85" i="1"/>
  <c r="G85" i="1"/>
  <c r="F85" i="1"/>
  <c r="E85" i="1"/>
  <c r="P84" i="1"/>
  <c r="P99" i="1" s="1"/>
  <c r="O84" i="1"/>
  <c r="O99" i="1" s="1"/>
  <c r="N84" i="1"/>
  <c r="M84" i="1"/>
  <c r="M99" i="1" s="1"/>
  <c r="L84" i="1"/>
  <c r="L99" i="1" s="1"/>
  <c r="K84" i="1"/>
  <c r="K99" i="1" s="1"/>
  <c r="J84" i="1"/>
  <c r="I84" i="1"/>
  <c r="I99" i="1" s="1"/>
  <c r="H84" i="1"/>
  <c r="H99" i="1" s="1"/>
  <c r="G84" i="1"/>
  <c r="G99" i="1" s="1"/>
  <c r="F84" i="1"/>
  <c r="E84" i="1"/>
  <c r="E99" i="1" s="1"/>
  <c r="S83" i="1"/>
  <c r="R83" i="1"/>
  <c r="S82" i="1"/>
  <c r="R82" i="1"/>
  <c r="S81" i="1"/>
  <c r="R81" i="1"/>
  <c r="S80" i="1"/>
  <c r="R80" i="1"/>
  <c r="S79" i="1"/>
  <c r="P79" i="1"/>
  <c r="O79" i="1"/>
  <c r="N79" i="1"/>
  <c r="M79" i="1"/>
  <c r="L79" i="1"/>
  <c r="K79" i="1"/>
  <c r="J79" i="1"/>
  <c r="I79" i="1"/>
  <c r="H79" i="1"/>
  <c r="G79" i="1"/>
  <c r="F79" i="1"/>
  <c r="E79" i="1"/>
  <c r="R79" i="1" s="1"/>
  <c r="P78" i="1"/>
  <c r="O78" i="1"/>
  <c r="N78" i="1"/>
  <c r="M78" i="1"/>
  <c r="L78" i="1"/>
  <c r="K78" i="1"/>
  <c r="J78" i="1"/>
  <c r="I78" i="1"/>
  <c r="H78" i="1"/>
  <c r="G78" i="1"/>
  <c r="F78" i="1"/>
  <c r="E78" i="1"/>
  <c r="S78" i="1" s="1"/>
  <c r="P77" i="1"/>
  <c r="O77" i="1"/>
  <c r="N77" i="1"/>
  <c r="M77" i="1"/>
  <c r="L77" i="1"/>
  <c r="K77" i="1"/>
  <c r="J77" i="1"/>
  <c r="I77" i="1"/>
  <c r="H77" i="1"/>
  <c r="G77" i="1"/>
  <c r="F77" i="1"/>
  <c r="S77" i="1" s="1"/>
  <c r="E77" i="1"/>
  <c r="P76" i="1"/>
  <c r="O76" i="1"/>
  <c r="N76" i="1"/>
  <c r="M76" i="1"/>
  <c r="L76" i="1"/>
  <c r="K76" i="1"/>
  <c r="J76" i="1"/>
  <c r="I76" i="1"/>
  <c r="H76" i="1"/>
  <c r="G76" i="1"/>
  <c r="F76" i="1"/>
  <c r="E76" i="1"/>
  <c r="S75" i="1"/>
  <c r="P75" i="1"/>
  <c r="O75" i="1"/>
  <c r="N75" i="1"/>
  <c r="M75" i="1"/>
  <c r="L75" i="1"/>
  <c r="K75" i="1"/>
  <c r="J75" i="1"/>
  <c r="I75" i="1"/>
  <c r="H75" i="1"/>
  <c r="G75" i="1"/>
  <c r="F75" i="1"/>
  <c r="E75" i="1"/>
  <c r="R75" i="1" s="1"/>
  <c r="P74" i="1"/>
  <c r="O74" i="1"/>
  <c r="N74" i="1"/>
  <c r="M74" i="1"/>
  <c r="L74" i="1"/>
  <c r="K74" i="1"/>
  <c r="J74" i="1"/>
  <c r="I74" i="1"/>
  <c r="H74" i="1"/>
  <c r="G74" i="1"/>
  <c r="F74" i="1"/>
  <c r="E74" i="1"/>
  <c r="S74" i="1" s="1"/>
  <c r="S73" i="1"/>
  <c r="R73" i="1"/>
  <c r="S72" i="1"/>
  <c r="R72" i="1"/>
  <c r="S71" i="1"/>
  <c r="R71" i="1"/>
  <c r="P70" i="1"/>
  <c r="O70" i="1"/>
  <c r="N70" i="1"/>
  <c r="M70" i="1"/>
  <c r="L70" i="1"/>
  <c r="K70" i="1"/>
  <c r="J70" i="1"/>
  <c r="I70" i="1"/>
  <c r="H70" i="1"/>
  <c r="G70" i="1"/>
  <c r="F70" i="1"/>
  <c r="E70" i="1"/>
  <c r="S70" i="1" s="1"/>
  <c r="P69" i="1"/>
  <c r="O69" i="1"/>
  <c r="N69" i="1"/>
  <c r="M69" i="1"/>
  <c r="L69" i="1"/>
  <c r="K69" i="1"/>
  <c r="J69" i="1"/>
  <c r="I69" i="1"/>
  <c r="H69" i="1"/>
  <c r="G69" i="1"/>
  <c r="F69" i="1"/>
  <c r="S69" i="1" s="1"/>
  <c r="E69" i="1"/>
  <c r="P68" i="1"/>
  <c r="O68" i="1"/>
  <c r="N68" i="1"/>
  <c r="M68" i="1"/>
  <c r="L68" i="1"/>
  <c r="K68" i="1"/>
  <c r="J68" i="1"/>
  <c r="I68" i="1"/>
  <c r="H68" i="1"/>
  <c r="G68" i="1"/>
  <c r="F68" i="1"/>
  <c r="E68" i="1"/>
  <c r="P67" i="1"/>
  <c r="O67" i="1"/>
  <c r="N67" i="1"/>
  <c r="M67" i="1"/>
  <c r="L67" i="1"/>
  <c r="K67" i="1"/>
  <c r="J67" i="1"/>
  <c r="I67" i="1"/>
  <c r="H67" i="1"/>
  <c r="G67" i="1"/>
  <c r="F67" i="1"/>
  <c r="S67" i="1" s="1"/>
  <c r="E67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P65" i="1"/>
  <c r="O65" i="1"/>
  <c r="N65" i="1"/>
  <c r="M65" i="1"/>
  <c r="L65" i="1"/>
  <c r="K65" i="1"/>
  <c r="J65" i="1"/>
  <c r="I65" i="1"/>
  <c r="H65" i="1"/>
  <c r="G65" i="1"/>
  <c r="F65" i="1"/>
  <c r="S65" i="1" s="1"/>
  <c r="E65" i="1"/>
  <c r="P64" i="1"/>
  <c r="O64" i="1"/>
  <c r="N64" i="1"/>
  <c r="M64" i="1"/>
  <c r="L64" i="1"/>
  <c r="K64" i="1"/>
  <c r="J64" i="1"/>
  <c r="I64" i="1"/>
  <c r="H64" i="1"/>
  <c r="G64" i="1"/>
  <c r="F64" i="1"/>
  <c r="E64" i="1"/>
  <c r="S63" i="1"/>
  <c r="P63" i="1"/>
  <c r="O63" i="1"/>
  <c r="N63" i="1"/>
  <c r="M63" i="1"/>
  <c r="L63" i="1"/>
  <c r="K63" i="1"/>
  <c r="J63" i="1"/>
  <c r="I63" i="1"/>
  <c r="H63" i="1"/>
  <c r="G63" i="1"/>
  <c r="F63" i="1"/>
  <c r="E63" i="1"/>
  <c r="R63" i="1" s="1"/>
  <c r="P62" i="1"/>
  <c r="O62" i="1"/>
  <c r="N62" i="1"/>
  <c r="M62" i="1"/>
  <c r="L62" i="1"/>
  <c r="K62" i="1"/>
  <c r="J62" i="1"/>
  <c r="I62" i="1"/>
  <c r="H62" i="1"/>
  <c r="G62" i="1"/>
  <c r="F62" i="1"/>
  <c r="E62" i="1"/>
  <c r="S62" i="1" s="1"/>
  <c r="P61" i="1"/>
  <c r="O61" i="1"/>
  <c r="N61" i="1"/>
  <c r="M61" i="1"/>
  <c r="L61" i="1"/>
  <c r="K61" i="1"/>
  <c r="J61" i="1"/>
  <c r="I61" i="1"/>
  <c r="H61" i="1"/>
  <c r="G61" i="1"/>
  <c r="F61" i="1"/>
  <c r="S61" i="1" s="1"/>
  <c r="E61" i="1"/>
  <c r="S60" i="1"/>
  <c r="R60" i="1"/>
  <c r="S59" i="1"/>
  <c r="P59" i="1"/>
  <c r="O59" i="1"/>
  <c r="N59" i="1"/>
  <c r="M59" i="1"/>
  <c r="L59" i="1"/>
  <c r="K59" i="1"/>
  <c r="J59" i="1"/>
  <c r="I59" i="1"/>
  <c r="H59" i="1"/>
  <c r="G59" i="1"/>
  <c r="F59" i="1"/>
  <c r="E59" i="1"/>
  <c r="R59" i="1" s="1"/>
  <c r="P58" i="1"/>
  <c r="O58" i="1"/>
  <c r="N58" i="1"/>
  <c r="M58" i="1"/>
  <c r="L58" i="1"/>
  <c r="K58" i="1"/>
  <c r="J58" i="1"/>
  <c r="I58" i="1"/>
  <c r="H58" i="1"/>
  <c r="G58" i="1"/>
  <c r="F58" i="1"/>
  <c r="E58" i="1"/>
  <c r="S58" i="1" s="1"/>
  <c r="P57" i="1"/>
  <c r="O57" i="1"/>
  <c r="N57" i="1"/>
  <c r="M57" i="1"/>
  <c r="L57" i="1"/>
  <c r="K57" i="1"/>
  <c r="J57" i="1"/>
  <c r="I57" i="1"/>
  <c r="H57" i="1"/>
  <c r="G57" i="1"/>
  <c r="F57" i="1"/>
  <c r="S57" i="1" s="1"/>
  <c r="E57" i="1"/>
  <c r="P56" i="1"/>
  <c r="O56" i="1"/>
  <c r="N56" i="1"/>
  <c r="M56" i="1"/>
  <c r="L56" i="1"/>
  <c r="K56" i="1"/>
  <c r="J56" i="1"/>
  <c r="I56" i="1"/>
  <c r="H56" i="1"/>
  <c r="G56" i="1"/>
  <c r="F56" i="1"/>
  <c r="E56" i="1"/>
  <c r="S56" i="1" s="1"/>
  <c r="S55" i="1"/>
  <c r="R55" i="1"/>
  <c r="P54" i="1"/>
  <c r="O54" i="1"/>
  <c r="N54" i="1"/>
  <c r="M54" i="1"/>
  <c r="L54" i="1"/>
  <c r="K54" i="1"/>
  <c r="J54" i="1"/>
  <c r="I54" i="1"/>
  <c r="H54" i="1"/>
  <c r="G54" i="1"/>
  <c r="F54" i="1"/>
  <c r="E54" i="1"/>
  <c r="S53" i="1"/>
  <c r="P53" i="1"/>
  <c r="O53" i="1"/>
  <c r="N53" i="1"/>
  <c r="M53" i="1"/>
  <c r="L53" i="1"/>
  <c r="K53" i="1"/>
  <c r="J53" i="1"/>
  <c r="I53" i="1"/>
  <c r="H53" i="1"/>
  <c r="G53" i="1"/>
  <c r="F53" i="1"/>
  <c r="E53" i="1"/>
  <c r="R53" i="1" s="1"/>
  <c r="S52" i="1"/>
  <c r="R52" i="1"/>
  <c r="P51" i="1"/>
  <c r="O51" i="1"/>
  <c r="N51" i="1"/>
  <c r="M51" i="1"/>
  <c r="L51" i="1"/>
  <c r="K51" i="1"/>
  <c r="J51" i="1"/>
  <c r="I51" i="1"/>
  <c r="H51" i="1"/>
  <c r="G51" i="1"/>
  <c r="F51" i="1"/>
  <c r="S51" i="1" s="1"/>
  <c r="E51" i="1"/>
  <c r="P50" i="1"/>
  <c r="O50" i="1"/>
  <c r="N50" i="1"/>
  <c r="M50" i="1"/>
  <c r="L50" i="1"/>
  <c r="K50" i="1"/>
  <c r="J50" i="1"/>
  <c r="I50" i="1"/>
  <c r="H50" i="1"/>
  <c r="G50" i="1"/>
  <c r="F50" i="1"/>
  <c r="E50" i="1"/>
  <c r="S49" i="1"/>
  <c r="P49" i="1"/>
  <c r="O49" i="1"/>
  <c r="N49" i="1"/>
  <c r="M49" i="1"/>
  <c r="L49" i="1"/>
  <c r="K49" i="1"/>
  <c r="J49" i="1"/>
  <c r="I49" i="1"/>
  <c r="H49" i="1"/>
  <c r="G49" i="1"/>
  <c r="F49" i="1"/>
  <c r="E49" i="1"/>
  <c r="R49" i="1" s="1"/>
  <c r="P48" i="1"/>
  <c r="O48" i="1"/>
  <c r="N48" i="1"/>
  <c r="M48" i="1"/>
  <c r="L48" i="1"/>
  <c r="K48" i="1"/>
  <c r="J48" i="1"/>
  <c r="I48" i="1"/>
  <c r="H48" i="1"/>
  <c r="G48" i="1"/>
  <c r="F48" i="1"/>
  <c r="E48" i="1"/>
  <c r="S48" i="1" s="1"/>
  <c r="P47" i="1"/>
  <c r="O47" i="1"/>
  <c r="N47" i="1"/>
  <c r="M47" i="1"/>
  <c r="L47" i="1"/>
  <c r="K47" i="1"/>
  <c r="J47" i="1"/>
  <c r="I47" i="1"/>
  <c r="H47" i="1"/>
  <c r="G47" i="1"/>
  <c r="F47" i="1"/>
  <c r="S47" i="1" s="1"/>
  <c r="E47" i="1"/>
  <c r="P46" i="1"/>
  <c r="O46" i="1"/>
  <c r="N46" i="1"/>
  <c r="M46" i="1"/>
  <c r="L46" i="1"/>
  <c r="K46" i="1"/>
  <c r="J46" i="1"/>
  <c r="I46" i="1"/>
  <c r="H46" i="1"/>
  <c r="G46" i="1"/>
  <c r="F46" i="1"/>
  <c r="E46" i="1"/>
  <c r="S46" i="1" s="1"/>
  <c r="P45" i="1"/>
  <c r="O45" i="1"/>
  <c r="N45" i="1"/>
  <c r="M45" i="1"/>
  <c r="L45" i="1"/>
  <c r="K45" i="1"/>
  <c r="J45" i="1"/>
  <c r="I45" i="1"/>
  <c r="H45" i="1"/>
  <c r="G45" i="1"/>
  <c r="F45" i="1"/>
  <c r="S45" i="1" s="1"/>
  <c r="E45" i="1"/>
  <c r="P44" i="1"/>
  <c r="O44" i="1"/>
  <c r="N44" i="1"/>
  <c r="M44" i="1"/>
  <c r="L44" i="1"/>
  <c r="K44" i="1"/>
  <c r="J44" i="1"/>
  <c r="I44" i="1"/>
  <c r="H44" i="1"/>
  <c r="G44" i="1"/>
  <c r="F44" i="1"/>
  <c r="E44" i="1"/>
  <c r="S44" i="1" s="1"/>
  <c r="P43" i="1"/>
  <c r="O43" i="1"/>
  <c r="N43" i="1"/>
  <c r="M43" i="1"/>
  <c r="L43" i="1"/>
  <c r="K43" i="1"/>
  <c r="J43" i="1"/>
  <c r="I43" i="1"/>
  <c r="H43" i="1"/>
  <c r="G43" i="1"/>
  <c r="F43" i="1"/>
  <c r="S43" i="1" s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S41" i="1"/>
  <c r="P41" i="1"/>
  <c r="O41" i="1"/>
  <c r="N41" i="1"/>
  <c r="M41" i="1"/>
  <c r="L41" i="1"/>
  <c r="K41" i="1"/>
  <c r="J41" i="1"/>
  <c r="I41" i="1"/>
  <c r="H41" i="1"/>
  <c r="G41" i="1"/>
  <c r="F41" i="1"/>
  <c r="E41" i="1"/>
  <c r="R41" i="1" s="1"/>
  <c r="P40" i="1"/>
  <c r="O40" i="1"/>
  <c r="N40" i="1"/>
  <c r="M40" i="1"/>
  <c r="L40" i="1"/>
  <c r="K40" i="1"/>
  <c r="J40" i="1"/>
  <c r="I40" i="1"/>
  <c r="H40" i="1"/>
  <c r="G40" i="1"/>
  <c r="F40" i="1"/>
  <c r="E40" i="1"/>
  <c r="S40" i="1" s="1"/>
  <c r="P39" i="1"/>
  <c r="O39" i="1"/>
  <c r="N39" i="1"/>
  <c r="M39" i="1"/>
  <c r="L39" i="1"/>
  <c r="K39" i="1"/>
  <c r="J39" i="1"/>
  <c r="I39" i="1"/>
  <c r="H39" i="1"/>
  <c r="G39" i="1"/>
  <c r="F39" i="1"/>
  <c r="S39" i="1" s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S38" i="1" s="1"/>
  <c r="P37" i="1"/>
  <c r="O37" i="1"/>
  <c r="N37" i="1"/>
  <c r="M37" i="1"/>
  <c r="L37" i="1"/>
  <c r="K37" i="1"/>
  <c r="J37" i="1"/>
  <c r="I37" i="1"/>
  <c r="H37" i="1"/>
  <c r="G37" i="1"/>
  <c r="F37" i="1"/>
  <c r="S37" i="1" s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S36" i="1" s="1"/>
  <c r="P35" i="1"/>
  <c r="O35" i="1"/>
  <c r="N35" i="1"/>
  <c r="M35" i="1"/>
  <c r="L35" i="1"/>
  <c r="K35" i="1"/>
  <c r="J35" i="1"/>
  <c r="I35" i="1"/>
  <c r="H35" i="1"/>
  <c r="G35" i="1"/>
  <c r="F35" i="1"/>
  <c r="S35" i="1" s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S33" i="1"/>
  <c r="P33" i="1"/>
  <c r="O33" i="1"/>
  <c r="N33" i="1"/>
  <c r="M33" i="1"/>
  <c r="L33" i="1"/>
  <c r="K33" i="1"/>
  <c r="J33" i="1"/>
  <c r="I33" i="1"/>
  <c r="H33" i="1"/>
  <c r="G33" i="1"/>
  <c r="F33" i="1"/>
  <c r="E33" i="1"/>
  <c r="R33" i="1" s="1"/>
  <c r="P32" i="1"/>
  <c r="O32" i="1"/>
  <c r="N32" i="1"/>
  <c r="M32" i="1"/>
  <c r="L32" i="1"/>
  <c r="K32" i="1"/>
  <c r="J32" i="1"/>
  <c r="I32" i="1"/>
  <c r="H32" i="1"/>
  <c r="G32" i="1"/>
  <c r="F32" i="1"/>
  <c r="E32" i="1"/>
  <c r="S32" i="1" s="1"/>
  <c r="P31" i="1"/>
  <c r="O31" i="1"/>
  <c r="N31" i="1"/>
  <c r="M31" i="1"/>
  <c r="L31" i="1"/>
  <c r="K31" i="1"/>
  <c r="J31" i="1"/>
  <c r="I31" i="1"/>
  <c r="H31" i="1"/>
  <c r="G31" i="1"/>
  <c r="F31" i="1"/>
  <c r="S31" i="1" s="1"/>
  <c r="E31" i="1"/>
  <c r="P30" i="1"/>
  <c r="O30" i="1"/>
  <c r="N30" i="1"/>
  <c r="M30" i="1"/>
  <c r="L30" i="1"/>
  <c r="K30" i="1"/>
  <c r="J30" i="1"/>
  <c r="I30" i="1"/>
  <c r="H30" i="1"/>
  <c r="G30" i="1"/>
  <c r="F30" i="1"/>
  <c r="E30" i="1"/>
  <c r="S30" i="1" s="1"/>
  <c r="P29" i="1"/>
  <c r="O29" i="1"/>
  <c r="N29" i="1"/>
  <c r="M29" i="1"/>
  <c r="L29" i="1"/>
  <c r="K29" i="1"/>
  <c r="J29" i="1"/>
  <c r="I29" i="1"/>
  <c r="H29" i="1"/>
  <c r="G29" i="1"/>
  <c r="F29" i="1"/>
  <c r="E29" i="1"/>
  <c r="P28" i="1"/>
  <c r="O28" i="1"/>
  <c r="N28" i="1"/>
  <c r="M28" i="1"/>
  <c r="L28" i="1"/>
  <c r="K28" i="1"/>
  <c r="J28" i="1"/>
  <c r="I28" i="1"/>
  <c r="H28" i="1"/>
  <c r="G28" i="1"/>
  <c r="F28" i="1"/>
  <c r="S28" i="1" s="1"/>
  <c r="E28" i="1"/>
  <c r="P27" i="1"/>
  <c r="O27" i="1"/>
  <c r="N27" i="1"/>
  <c r="M27" i="1"/>
  <c r="L27" i="1"/>
  <c r="K27" i="1"/>
  <c r="J27" i="1"/>
  <c r="I27" i="1"/>
  <c r="H27" i="1"/>
  <c r="G27" i="1"/>
  <c r="F27" i="1"/>
  <c r="E27" i="1"/>
  <c r="S27" i="1" s="1"/>
  <c r="S26" i="1"/>
  <c r="R26" i="1"/>
  <c r="P25" i="1"/>
  <c r="O25" i="1"/>
  <c r="N25" i="1"/>
  <c r="M25" i="1"/>
  <c r="L25" i="1"/>
  <c r="K25" i="1"/>
  <c r="J25" i="1"/>
  <c r="I25" i="1"/>
  <c r="H25" i="1"/>
  <c r="G25" i="1"/>
  <c r="F25" i="1"/>
  <c r="E25" i="1"/>
  <c r="S25" i="1" s="1"/>
  <c r="S24" i="1"/>
  <c r="R24" i="1"/>
  <c r="S23" i="1"/>
  <c r="R23" i="1"/>
  <c r="P22" i="1"/>
  <c r="O22" i="1"/>
  <c r="N22" i="1"/>
  <c r="M22" i="1"/>
  <c r="L22" i="1"/>
  <c r="K22" i="1"/>
  <c r="J22" i="1"/>
  <c r="I22" i="1"/>
  <c r="H22" i="1"/>
  <c r="G22" i="1"/>
  <c r="F22" i="1"/>
  <c r="S22" i="1" s="1"/>
  <c r="E22" i="1"/>
  <c r="P21" i="1"/>
  <c r="O21" i="1"/>
  <c r="N21" i="1"/>
  <c r="M21" i="1"/>
  <c r="L21" i="1"/>
  <c r="K21" i="1"/>
  <c r="J21" i="1"/>
  <c r="I21" i="1"/>
  <c r="H21" i="1"/>
  <c r="G21" i="1"/>
  <c r="F21" i="1"/>
  <c r="E21" i="1"/>
  <c r="S21" i="1" s="1"/>
  <c r="P20" i="1"/>
  <c r="O20" i="1"/>
  <c r="N20" i="1"/>
  <c r="M20" i="1"/>
  <c r="L20" i="1"/>
  <c r="K20" i="1"/>
  <c r="J20" i="1"/>
  <c r="I20" i="1"/>
  <c r="H20" i="1"/>
  <c r="G20" i="1"/>
  <c r="F20" i="1"/>
  <c r="S20" i="1" s="1"/>
  <c r="E20" i="1"/>
  <c r="P19" i="1"/>
  <c r="O19" i="1"/>
  <c r="N19" i="1"/>
  <c r="M19" i="1"/>
  <c r="L19" i="1"/>
  <c r="K19" i="1"/>
  <c r="J19" i="1"/>
  <c r="I19" i="1"/>
  <c r="H19" i="1"/>
  <c r="G19" i="1"/>
  <c r="F19" i="1"/>
  <c r="E19" i="1"/>
  <c r="S19" i="1" s="1"/>
  <c r="P18" i="1"/>
  <c r="O18" i="1"/>
  <c r="N18" i="1"/>
  <c r="M18" i="1"/>
  <c r="L18" i="1"/>
  <c r="K18" i="1"/>
  <c r="J18" i="1"/>
  <c r="I18" i="1"/>
  <c r="H18" i="1"/>
  <c r="G18" i="1"/>
  <c r="F18" i="1"/>
  <c r="S18" i="1" s="1"/>
  <c r="E18" i="1"/>
  <c r="S17" i="1"/>
  <c r="R17" i="1"/>
  <c r="P16" i="1"/>
  <c r="O16" i="1"/>
  <c r="N16" i="1"/>
  <c r="M16" i="1"/>
  <c r="L16" i="1"/>
  <c r="K16" i="1"/>
  <c r="J16" i="1"/>
  <c r="I16" i="1"/>
  <c r="H16" i="1"/>
  <c r="G16" i="1"/>
  <c r="F16" i="1"/>
  <c r="S16" i="1" s="1"/>
  <c r="E16" i="1"/>
  <c r="P15" i="1"/>
  <c r="O15" i="1"/>
  <c r="N15" i="1"/>
  <c r="M15" i="1"/>
  <c r="L15" i="1"/>
  <c r="K15" i="1"/>
  <c r="J15" i="1"/>
  <c r="I15" i="1"/>
  <c r="H15" i="1"/>
  <c r="G15" i="1"/>
  <c r="F15" i="1"/>
  <c r="E15" i="1"/>
  <c r="S15" i="1" s="1"/>
  <c r="P14" i="1"/>
  <c r="O14" i="1"/>
  <c r="N14" i="1"/>
  <c r="M14" i="1"/>
  <c r="L14" i="1"/>
  <c r="K14" i="1"/>
  <c r="J14" i="1"/>
  <c r="I14" i="1"/>
  <c r="H14" i="1"/>
  <c r="G14" i="1"/>
  <c r="F14" i="1"/>
  <c r="S14" i="1" s="1"/>
  <c r="E14" i="1"/>
  <c r="P13" i="1"/>
  <c r="O13" i="1"/>
  <c r="N13" i="1"/>
  <c r="M13" i="1"/>
  <c r="L13" i="1"/>
  <c r="K13" i="1"/>
  <c r="J13" i="1"/>
  <c r="I13" i="1"/>
  <c r="H13" i="1"/>
  <c r="G13" i="1"/>
  <c r="F13" i="1"/>
  <c r="E13" i="1"/>
  <c r="S12" i="1"/>
  <c r="P12" i="1"/>
  <c r="O12" i="1"/>
  <c r="N12" i="1"/>
  <c r="M12" i="1"/>
  <c r="L12" i="1"/>
  <c r="K12" i="1"/>
  <c r="J12" i="1"/>
  <c r="I12" i="1"/>
  <c r="H12" i="1"/>
  <c r="G12" i="1"/>
  <c r="F12" i="1"/>
  <c r="E12" i="1"/>
  <c r="R12" i="1" s="1"/>
  <c r="P11" i="1"/>
  <c r="O11" i="1"/>
  <c r="N11" i="1"/>
  <c r="M11" i="1"/>
  <c r="L11" i="1"/>
  <c r="K11" i="1"/>
  <c r="J11" i="1"/>
  <c r="I11" i="1"/>
  <c r="H11" i="1"/>
  <c r="G11" i="1"/>
  <c r="F11" i="1"/>
  <c r="E11" i="1"/>
  <c r="S11" i="1" s="1"/>
  <c r="P10" i="1"/>
  <c r="O10" i="1"/>
  <c r="N10" i="1"/>
  <c r="M10" i="1"/>
  <c r="L10" i="1"/>
  <c r="K10" i="1"/>
  <c r="J10" i="1"/>
  <c r="I10" i="1"/>
  <c r="H10" i="1"/>
  <c r="G10" i="1"/>
  <c r="F10" i="1"/>
  <c r="S10" i="1" s="1"/>
  <c r="E10" i="1"/>
  <c r="P9" i="1"/>
  <c r="O9" i="1"/>
  <c r="N9" i="1"/>
  <c r="M9" i="1"/>
  <c r="L9" i="1"/>
  <c r="K9" i="1"/>
  <c r="J9" i="1"/>
  <c r="I9" i="1"/>
  <c r="H9" i="1"/>
  <c r="G9" i="1"/>
  <c r="F9" i="1"/>
  <c r="E9" i="1"/>
  <c r="P8" i="1"/>
  <c r="O8" i="1"/>
  <c r="N8" i="1"/>
  <c r="M8" i="1"/>
  <c r="L8" i="1"/>
  <c r="K8" i="1"/>
  <c r="J8" i="1"/>
  <c r="I8" i="1"/>
  <c r="H8" i="1"/>
  <c r="G8" i="1"/>
  <c r="F8" i="1"/>
  <c r="E8" i="1"/>
  <c r="P7" i="1"/>
  <c r="O7" i="1"/>
  <c r="N7" i="1"/>
  <c r="M7" i="1"/>
  <c r="L7" i="1"/>
  <c r="K7" i="1"/>
  <c r="J7" i="1"/>
  <c r="I7" i="1"/>
  <c r="H7" i="1"/>
  <c r="G7" i="1"/>
  <c r="F7" i="1"/>
  <c r="E7" i="1"/>
  <c r="M6" i="1"/>
  <c r="L6" i="1"/>
  <c r="K6" i="1"/>
  <c r="J6" i="1"/>
  <c r="I6" i="1"/>
  <c r="H6" i="1"/>
  <c r="G6" i="1"/>
  <c r="F6" i="1"/>
  <c r="R6" i="1" s="1"/>
  <c r="E6" i="1"/>
  <c r="S6" i="1" s="1"/>
  <c r="P5" i="1"/>
  <c r="O5" i="1"/>
  <c r="N5" i="1"/>
  <c r="M5" i="1"/>
  <c r="L5" i="1"/>
  <c r="K5" i="1"/>
  <c r="J5" i="1"/>
  <c r="I5" i="1"/>
  <c r="H5" i="1"/>
  <c r="G5" i="1"/>
  <c r="F5" i="1"/>
  <c r="S5" i="1" s="1"/>
  <c r="E5" i="1"/>
  <c r="R5" i="1" s="1"/>
  <c r="P4" i="1"/>
  <c r="O4" i="1"/>
  <c r="N4" i="1"/>
  <c r="N98" i="1" s="1"/>
  <c r="M4" i="1"/>
  <c r="M98" i="1" s="1"/>
  <c r="M134" i="1" s="1"/>
  <c r="L4" i="1"/>
  <c r="K4" i="1"/>
  <c r="J4" i="1"/>
  <c r="J98" i="1" s="1"/>
  <c r="I4" i="1"/>
  <c r="I98" i="1" s="1"/>
  <c r="H4" i="1"/>
  <c r="G4" i="1"/>
  <c r="F4" i="1"/>
  <c r="F98" i="1" s="1"/>
  <c r="E4" i="1"/>
  <c r="E98" i="1" s="1"/>
  <c r="J135" i="1" l="1"/>
  <c r="J134" i="1"/>
  <c r="N135" i="1"/>
  <c r="N134" i="1"/>
  <c r="F135" i="1"/>
  <c r="F133" i="1"/>
  <c r="F134" i="1"/>
  <c r="S100" i="1"/>
  <c r="R115" i="1"/>
  <c r="G98" i="1"/>
  <c r="K98" i="1"/>
  <c r="R98" i="1" s="1"/>
  <c r="O98" i="1"/>
  <c r="S13" i="1"/>
  <c r="R14" i="1"/>
  <c r="R18" i="1"/>
  <c r="S34" i="1"/>
  <c r="R35" i="1"/>
  <c r="S42" i="1"/>
  <c r="R43" i="1"/>
  <c r="S50" i="1"/>
  <c r="R51" i="1"/>
  <c r="S54" i="1"/>
  <c r="S64" i="1"/>
  <c r="R65" i="1"/>
  <c r="S85" i="1"/>
  <c r="R86" i="1"/>
  <c r="H100" i="1"/>
  <c r="L100" i="1"/>
  <c r="P100" i="1"/>
  <c r="R100" i="1" s="1"/>
  <c r="T100" i="1" s="1"/>
  <c r="R109" i="1"/>
  <c r="S116" i="1"/>
  <c r="R117" i="1"/>
  <c r="S124" i="1"/>
  <c r="R125" i="1"/>
  <c r="R123" i="1"/>
  <c r="H98" i="1"/>
  <c r="L98" i="1"/>
  <c r="P98" i="1"/>
  <c r="R7" i="1"/>
  <c r="S7" i="1"/>
  <c r="R16" i="1"/>
  <c r="R20" i="1"/>
  <c r="R28" i="1"/>
  <c r="R37" i="1"/>
  <c r="R45" i="1"/>
  <c r="R67" i="1"/>
  <c r="F99" i="1"/>
  <c r="S99" i="1" s="1"/>
  <c r="J99" i="1"/>
  <c r="J133" i="1" s="1"/>
  <c r="N99" i="1"/>
  <c r="N133" i="1" s="1"/>
  <c r="S102" i="1"/>
  <c r="R103" i="1"/>
  <c r="S110" i="1"/>
  <c r="R111" i="1"/>
  <c r="S118" i="1"/>
  <c r="R119" i="1"/>
  <c r="S126" i="1"/>
  <c r="R127" i="1"/>
  <c r="S4" i="1"/>
  <c r="R107" i="1"/>
  <c r="E142" i="1"/>
  <c r="E135" i="1"/>
  <c r="E133" i="1"/>
  <c r="E143" i="1"/>
  <c r="I135" i="1"/>
  <c r="I133" i="1"/>
  <c r="M135" i="1"/>
  <c r="M133" i="1"/>
  <c r="R4" i="1"/>
  <c r="S8" i="1"/>
  <c r="R8" i="1"/>
  <c r="R10" i="1"/>
  <c r="R22" i="1"/>
  <c r="R31" i="1"/>
  <c r="R39" i="1"/>
  <c r="R47" i="1"/>
  <c r="R57" i="1"/>
  <c r="R61" i="1"/>
  <c r="S68" i="1"/>
  <c r="R69" i="1"/>
  <c r="S76" i="1"/>
  <c r="R77" i="1"/>
  <c r="S89" i="1"/>
  <c r="R90" i="1"/>
  <c r="S95" i="1"/>
  <c r="R105" i="1"/>
  <c r="R113" i="1"/>
  <c r="R121" i="1"/>
  <c r="R129" i="1"/>
  <c r="E134" i="1"/>
  <c r="R11" i="1"/>
  <c r="R13" i="1"/>
  <c r="R15" i="1"/>
  <c r="R19" i="1"/>
  <c r="R21" i="1"/>
  <c r="R25" i="1"/>
  <c r="R27" i="1"/>
  <c r="R30" i="1"/>
  <c r="R32" i="1"/>
  <c r="R34" i="1"/>
  <c r="R36" i="1"/>
  <c r="R38" i="1"/>
  <c r="R40" i="1"/>
  <c r="R42" i="1"/>
  <c r="R44" i="1"/>
  <c r="R46" i="1"/>
  <c r="R48" i="1"/>
  <c r="R50" i="1"/>
  <c r="R54" i="1"/>
  <c r="R56" i="1"/>
  <c r="R58" i="1"/>
  <c r="R62" i="1"/>
  <c r="R64" i="1"/>
  <c r="R66" i="1"/>
  <c r="R68" i="1"/>
  <c r="R70" i="1"/>
  <c r="R74" i="1"/>
  <c r="R76" i="1"/>
  <c r="R78" i="1"/>
  <c r="R85" i="1"/>
  <c r="R87" i="1"/>
  <c r="R89" i="1"/>
  <c r="R95" i="1"/>
  <c r="R102" i="1"/>
  <c r="R104" i="1"/>
  <c r="R106" i="1"/>
  <c r="R108" i="1"/>
  <c r="R110" i="1"/>
  <c r="R112" i="1"/>
  <c r="R114" i="1"/>
  <c r="R116" i="1"/>
  <c r="R118" i="1"/>
  <c r="R120" i="1"/>
  <c r="R122" i="1"/>
  <c r="R124" i="1"/>
  <c r="R126" i="1"/>
  <c r="R128" i="1"/>
  <c r="R94" i="1"/>
  <c r="R135" i="1" l="1"/>
  <c r="R134" i="1"/>
  <c r="J139" i="1"/>
  <c r="N139" i="1"/>
  <c r="L134" i="1"/>
  <c r="L135" i="1"/>
  <c r="L133" i="1"/>
  <c r="H134" i="1"/>
  <c r="H135" i="1"/>
  <c r="H133" i="1"/>
  <c r="R99" i="1"/>
  <c r="G134" i="1"/>
  <c r="G135" i="1"/>
  <c r="G133" i="1"/>
  <c r="K134" i="1"/>
  <c r="K133" i="1"/>
  <c r="K135" i="1"/>
  <c r="F139" i="1"/>
  <c r="M139" i="1"/>
  <c r="I139" i="1"/>
  <c r="S133" i="1"/>
  <c r="P134" i="1"/>
  <c r="P135" i="1"/>
  <c r="P133" i="1"/>
  <c r="O134" i="1"/>
  <c r="O133" i="1"/>
  <c r="O135" i="1"/>
  <c r="S98" i="1"/>
  <c r="G139" i="1" l="1"/>
  <c r="N142" i="1"/>
  <c r="N143" i="1"/>
  <c r="M143" i="1"/>
  <c r="M142" i="1"/>
  <c r="K139" i="1"/>
  <c r="L139" i="1"/>
  <c r="O139" i="1"/>
  <c r="P139" i="1"/>
  <c r="I143" i="1"/>
  <c r="I142" i="1"/>
  <c r="F143" i="1"/>
  <c r="F142" i="1"/>
  <c r="R139" i="1"/>
  <c r="S135" i="1"/>
  <c r="S134" i="1"/>
  <c r="R133" i="1"/>
  <c r="H139" i="1"/>
  <c r="J142" i="1"/>
  <c r="J143" i="1"/>
  <c r="O142" i="1" l="1"/>
  <c r="O143" i="1"/>
  <c r="K143" i="1"/>
  <c r="K142" i="1"/>
  <c r="P142" i="1"/>
  <c r="P143" i="1"/>
  <c r="R142" i="1"/>
  <c r="R143" i="1"/>
  <c r="H143" i="1"/>
  <c r="H142" i="1"/>
  <c r="S139" i="1"/>
  <c r="L143" i="1"/>
  <c r="L142" i="1"/>
  <c r="G142" i="1"/>
  <c r="G143" i="1"/>
  <c r="S143" i="1" l="1"/>
  <c r="S142" i="1"/>
  <c r="R145" i="1"/>
</calcChain>
</file>

<file path=xl/sharedStrings.xml><?xml version="1.0" encoding="utf-8"?>
<sst xmlns="http://schemas.openxmlformats.org/spreadsheetml/2006/main" count="236" uniqueCount="162">
  <si>
    <t>Quantità registrate alla pesa e dichiarate dagli impianti di destinazione</t>
  </si>
  <si>
    <t xml:space="preserve">Tipologia di rifiuto </t>
  </si>
  <si>
    <t>Codice Europeo Rifiuti</t>
  </si>
  <si>
    <t>Descrizione</t>
  </si>
  <si>
    <t>Impianto di destinazione</t>
  </si>
  <si>
    <t>Gennaio</t>
  </si>
  <si>
    <t>Febbraio</t>
  </si>
  <si>
    <t>Marzo</t>
  </si>
  <si>
    <t>Aprile</t>
  </si>
  <si>
    <t xml:space="preserve">Maggio </t>
  </si>
  <si>
    <t xml:space="preserve">Giugno </t>
  </si>
  <si>
    <t>Luglio</t>
  </si>
  <si>
    <t>Agosto</t>
  </si>
  <si>
    <t>Settembre</t>
  </si>
  <si>
    <t>Ottobre</t>
  </si>
  <si>
    <t>Novembre</t>
  </si>
  <si>
    <t>Dicembre</t>
  </si>
  <si>
    <t>RACCOLTA DIFFERENZIATA</t>
  </si>
  <si>
    <t>Imballaggi in cartone</t>
  </si>
  <si>
    <t>BANDINI -CASAMENTI  SRL</t>
  </si>
  <si>
    <t>Plastica</t>
  </si>
  <si>
    <t>IL SOLCO</t>
  </si>
  <si>
    <t>Imballaggi in legno</t>
  </si>
  <si>
    <t>ECOLEGNO FORLI' SRL</t>
  </si>
  <si>
    <t>Imballaggi in vetro</t>
  </si>
  <si>
    <t>HERAMBIENTE SPA-PEA</t>
  </si>
  <si>
    <t>ALBATROS ECOLOGIA AMBIENTE S.C. A R.L.</t>
  </si>
  <si>
    <t>Contenitori TFC</t>
  </si>
  <si>
    <t>LA CART SRL - RIMINI</t>
  </si>
  <si>
    <t>Pneumatici</t>
  </si>
  <si>
    <t>ALBATROS ECOLOGIA AMBIENTE S.C.A R.L.</t>
  </si>
  <si>
    <t>Filtri dell'olio</t>
  </si>
  <si>
    <t>Contenitori in pressione</t>
  </si>
  <si>
    <t>HASI_SRL-FE</t>
  </si>
  <si>
    <t>HERAMBIENTE SPA-RA_F3</t>
  </si>
  <si>
    <t>Cemento</t>
  </si>
  <si>
    <t>SA.PI.FO</t>
  </si>
  <si>
    <t>Inerti</t>
  </si>
  <si>
    <t>CI.BI</t>
  </si>
  <si>
    <t>R.P.M</t>
  </si>
  <si>
    <t>RECTER</t>
  </si>
  <si>
    <t>VALORE AMBIENTE</t>
  </si>
  <si>
    <t>Materiali isolanti</t>
  </si>
  <si>
    <t>LA CART SRL - PIEVESESTINA</t>
  </si>
  <si>
    <t>Rifiuti misti da costruzione e demolizione</t>
  </si>
  <si>
    <t>NIAL NIZZOLI</t>
  </si>
  <si>
    <t>Carta e cartone</t>
  </si>
  <si>
    <t>Vetro</t>
  </si>
  <si>
    <t>Umido</t>
  </si>
  <si>
    <t>HERAMBIENTE SPA-BUSCA</t>
  </si>
  <si>
    <t>HERAMBIENTE SPA-VOLTANA</t>
  </si>
  <si>
    <t>HERAMBIENTE SPA -COMPO RN</t>
  </si>
  <si>
    <t>SALERNO PIETRO</t>
  </si>
  <si>
    <t>Tessili</t>
  </si>
  <si>
    <t>COMITATO AMICIZIA</t>
  </si>
  <si>
    <t>RECUPERI SNC</t>
  </si>
  <si>
    <t>Solventi</t>
  </si>
  <si>
    <t>Acidi</t>
  </si>
  <si>
    <t>Sostanze alcaline</t>
  </si>
  <si>
    <t>Pesticidi</t>
  </si>
  <si>
    <t>Raee 5- Tubi fluorescenti</t>
  </si>
  <si>
    <t>DISMECO</t>
  </si>
  <si>
    <t>Raee 1 - Frigoriferi</t>
  </si>
  <si>
    <t>ASSOPLAST</t>
  </si>
  <si>
    <t>TRED CARPI</t>
  </si>
  <si>
    <t>Oli vegetali</t>
  </si>
  <si>
    <t>GATTI SRL</t>
  </si>
  <si>
    <t>Oli minerali</t>
  </si>
  <si>
    <t>MONTIECO SRL</t>
  </si>
  <si>
    <t>Vernici, inchiostri, adesivi, resine</t>
  </si>
  <si>
    <t>Detergenti</t>
  </si>
  <si>
    <t>Farmaci</t>
  </si>
  <si>
    <t>Raee 3 - Tv e Monitor</t>
  </si>
  <si>
    <t>GREENLIFE</t>
  </si>
  <si>
    <t>Legno</t>
  </si>
  <si>
    <t>Metalli ferrosi</t>
  </si>
  <si>
    <t>PADOVANI</t>
  </si>
  <si>
    <t>Verde</t>
  </si>
  <si>
    <t>RECTER SRL-FAENZA</t>
  </si>
  <si>
    <t>VERDE SNC TAZZARI</t>
  </si>
  <si>
    <t>ENOMONDO</t>
  </si>
  <si>
    <t>A.D COMPOST</t>
  </si>
  <si>
    <t>Spazzamento</t>
  </si>
  <si>
    <t>Rifiuti ingombranti</t>
  </si>
  <si>
    <t>150106PL</t>
  </si>
  <si>
    <t>Plastica e lattine</t>
  </si>
  <si>
    <t>ARGECO</t>
  </si>
  <si>
    <t>200133PI</t>
  </si>
  <si>
    <t>Pile</t>
  </si>
  <si>
    <t>Accumulatori</t>
  </si>
  <si>
    <t>200136R2</t>
  </si>
  <si>
    <t>Raee 2 - Grandi elettrodomestici</t>
  </si>
  <si>
    <t>SIDER ROTTAMI</t>
  </si>
  <si>
    <t>200136R4</t>
  </si>
  <si>
    <t>Raee 4 - Piccoli elettrodomestici</t>
  </si>
  <si>
    <t>TREOTTOUNO</t>
  </si>
  <si>
    <t>RAEETECH</t>
  </si>
  <si>
    <t>REAKIRO</t>
  </si>
  <si>
    <t>STENA METAL</t>
  </si>
  <si>
    <t>80318</t>
  </si>
  <si>
    <t>Toner e cartucce</t>
  </si>
  <si>
    <t>SIBAS</t>
  </si>
  <si>
    <t>ONLINE SERVICE</t>
  </si>
  <si>
    <t>ECO-RECUPERI SRL</t>
  </si>
  <si>
    <t>FRAZIONI NEUTRE</t>
  </si>
  <si>
    <t>150106FIT</t>
  </si>
  <si>
    <t>Contenitori fitofarmaci bonificati</t>
  </si>
  <si>
    <t>HERAMBIENTE SPA-TERMOVALORIZZATORE</t>
  </si>
  <si>
    <t>Componenti pericolosi</t>
  </si>
  <si>
    <t>Legno,vetro, plastica pericolosi</t>
  </si>
  <si>
    <t>Materiali isolanti pericolosi</t>
  </si>
  <si>
    <t>ALBATROSS</t>
  </si>
  <si>
    <t>Materiali contenenti amianto</t>
  </si>
  <si>
    <t>Materiali da costruzione a base di gesso</t>
  </si>
  <si>
    <t>ECOCAVE SRL</t>
  </si>
  <si>
    <t>Accumulatori al piombo</t>
  </si>
  <si>
    <t>RIFIUTO INDIFFERENZIATO</t>
  </si>
  <si>
    <t>Secco residuo</t>
  </si>
  <si>
    <t>HERAMBIENTE SPA-AVANFOSSA</t>
  </si>
  <si>
    <t>RIFIUTO DA ALLUVIONE</t>
  </si>
  <si>
    <t>SOGLIANO AMBIENTE</t>
  </si>
  <si>
    <t>IREN-STABILIMENTO FERRARA</t>
  </si>
  <si>
    <t>IREN-STABILIMENTO PARMA</t>
  </si>
  <si>
    <t>SABAR</t>
  </si>
  <si>
    <t>RELIFE LUCCA</t>
  </si>
  <si>
    <t>RELIFE VENEZIA</t>
  </si>
  <si>
    <t>HERAMBIENTE SPA-RA_STOC_TM.PROD1.</t>
  </si>
  <si>
    <t>HERAMBIENTE SPA-BO_DISC.NP.TREMONTI</t>
  </si>
  <si>
    <t>Rifiuti urbani non specificati altrimenti</t>
  </si>
  <si>
    <t>Rifiuti liquidi acquosi, contenenti sostanze pericolose</t>
  </si>
  <si>
    <t>RIMONDI</t>
  </si>
  <si>
    <t>Altri solventi e miscele di solventi</t>
  </si>
  <si>
    <t>Altre emulsioni</t>
  </si>
  <si>
    <t>Altri oli per motori, ingranaggi e lubrificazione</t>
  </si>
  <si>
    <t>ECO RECUPERI</t>
  </si>
  <si>
    <t>Contenitori in pressione diversi da 160504</t>
  </si>
  <si>
    <t>ECO SER</t>
  </si>
  <si>
    <t>SENIO AMBIENTE SRL</t>
  </si>
  <si>
    <t>ECOCAVE</t>
  </si>
  <si>
    <t>200123R1</t>
  </si>
  <si>
    <t>TOTALE</t>
  </si>
  <si>
    <t>Percentuale raccolta differenziata ( NO INERTI)</t>
  </si>
  <si>
    <t>Percentuale raccolta differenziata</t>
  </si>
  <si>
    <t>Stima rifiuti avviati a compostaggio domestico ( DGR 2218/16, All.1 art.4)</t>
  </si>
  <si>
    <t>Numero compostiere/ cumuli</t>
  </si>
  <si>
    <t>Kg ANNUI ( DGR 2218/16 , All.1 art.4)</t>
  </si>
  <si>
    <t>Kg Gennaio</t>
  </si>
  <si>
    <t>KG Febbraio</t>
  </si>
  <si>
    <t>Kg Marzo</t>
  </si>
  <si>
    <t>KG Aprile</t>
  </si>
  <si>
    <t>KG Maggio</t>
  </si>
  <si>
    <t>KG Giugno</t>
  </si>
  <si>
    <t>KG Luglio</t>
  </si>
  <si>
    <t>KG Agosto</t>
  </si>
  <si>
    <t>KG Settembre</t>
  </si>
  <si>
    <t>KG Ottobre</t>
  </si>
  <si>
    <t>KG Novembre</t>
  </si>
  <si>
    <t>KG Dicembre</t>
  </si>
  <si>
    <t>Percentuale raccolta differenziata con compostaggio (NO INERTI)</t>
  </si>
  <si>
    <t>Percentuale raccolta differenziata con compostaggio</t>
  </si>
  <si>
    <t>PROGRESSIVO</t>
  </si>
  <si>
    <t>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</si>
</sst>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\ _€_-;\-* #,##0.0\ _€_-;_-* &quot;-&quot;??\ _€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</font>
    <font>
      <b/>
      <sz val="11"/>
      <name val="Calibri"/>
      <family val="2"/>
      <charset val="1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66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/>
    <xf numFmtId="0" fontId="6" fillId="0" borderId="2" xfId="0" applyFont="1" applyBorder="1"/>
    <xf numFmtId="166" fontId="0" fillId="0" borderId="2" xfId="1" applyNumberFormat="1" applyFont="1" applyFill="1" applyBorder="1"/>
    <xf numFmtId="164" fontId="0" fillId="0" borderId="2" xfId="0" applyNumberFormat="1" applyBorder="1"/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/>
    <xf numFmtId="0" fontId="6" fillId="5" borderId="3" xfId="0" applyFont="1" applyFill="1" applyBorder="1" applyAlignment="1">
      <alignment horizontal="left"/>
    </xf>
    <xf numFmtId="166" fontId="7" fillId="0" borderId="2" xfId="1" applyNumberFormat="1" applyFont="1" applyFill="1" applyBorder="1"/>
    <xf numFmtId="0" fontId="6" fillId="5" borderId="5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6" fillId="6" borderId="2" xfId="0" applyFont="1" applyFill="1" applyBorder="1"/>
    <xf numFmtId="0" fontId="6" fillId="3" borderId="2" xfId="0" applyFont="1" applyFill="1" applyBorder="1" applyAlignment="1">
      <alignment horizontal="left"/>
    </xf>
    <xf numFmtId="0" fontId="6" fillId="3" borderId="2" xfId="0" applyFont="1" applyFill="1" applyBorder="1"/>
    <xf numFmtId="0" fontId="6" fillId="6" borderId="3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8" fillId="5" borderId="3" xfId="0" applyFont="1" applyFill="1" applyBorder="1"/>
    <xf numFmtId="0" fontId="5" fillId="7" borderId="3" xfId="0" applyFont="1" applyFill="1" applyBorder="1" applyAlignment="1">
      <alignment horizontal="left"/>
    </xf>
    <xf numFmtId="0" fontId="5" fillId="7" borderId="5" xfId="0" applyFont="1" applyFill="1" applyBorder="1" applyAlignment="1">
      <alignment horizontal="left"/>
    </xf>
    <xf numFmtId="0" fontId="5" fillId="7" borderId="4" xfId="0" applyFont="1" applyFill="1" applyBorder="1" applyAlignment="1">
      <alignment horizontal="left"/>
    </xf>
    <xf numFmtId="0" fontId="6" fillId="8" borderId="3" xfId="0" applyFont="1" applyFill="1" applyBorder="1" applyAlignment="1">
      <alignment horizontal="left"/>
    </xf>
    <xf numFmtId="0" fontId="6" fillId="8" borderId="4" xfId="0" applyFont="1" applyFill="1" applyBorder="1" applyAlignment="1">
      <alignment horizontal="left"/>
    </xf>
    <xf numFmtId="0" fontId="6" fillId="8" borderId="3" xfId="0" applyFont="1" applyFill="1" applyBorder="1"/>
    <xf numFmtId="0" fontId="6" fillId="8" borderId="5" xfId="0" applyFont="1" applyFill="1" applyBorder="1" applyAlignment="1">
      <alignment horizontal="left"/>
    </xf>
    <xf numFmtId="0" fontId="6" fillId="8" borderId="5" xfId="0" applyFont="1" applyFill="1" applyBorder="1"/>
    <xf numFmtId="0" fontId="6" fillId="8" borderId="4" xfId="0" applyFont="1" applyFill="1" applyBorder="1"/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9" borderId="3" xfId="0" applyFont="1" applyFill="1" applyBorder="1" applyAlignment="1">
      <alignment horizontal="left"/>
    </xf>
    <xf numFmtId="0" fontId="6" fillId="9" borderId="5" xfId="0" applyFont="1" applyFill="1" applyBorder="1" applyAlignment="1">
      <alignment horizontal="left"/>
    </xf>
    <xf numFmtId="0" fontId="6" fillId="9" borderId="4" xfId="0" applyFont="1" applyFill="1" applyBorder="1" applyAlignment="1">
      <alignment horizontal="left"/>
    </xf>
    <xf numFmtId="0" fontId="6" fillId="10" borderId="3" xfId="0" applyFont="1" applyFill="1" applyBorder="1" applyAlignment="1">
      <alignment horizontal="left"/>
    </xf>
    <xf numFmtId="0" fontId="6" fillId="10" borderId="3" xfId="0" applyFont="1" applyFill="1" applyBorder="1"/>
    <xf numFmtId="0" fontId="6" fillId="0" borderId="2" xfId="0" applyFont="1" applyBorder="1" applyAlignment="1">
      <alignment horizontal="left"/>
    </xf>
    <xf numFmtId="0" fontId="6" fillId="10" borderId="4" xfId="0" applyFont="1" applyFill="1" applyBorder="1" applyAlignment="1">
      <alignment horizontal="left"/>
    </xf>
    <xf numFmtId="0" fontId="6" fillId="10" borderId="4" xfId="0" applyFont="1" applyFill="1" applyBorder="1"/>
    <xf numFmtId="0" fontId="6" fillId="6" borderId="3" xfId="0" applyFont="1" applyFill="1" applyBorder="1" applyAlignment="1">
      <alignment horizontal="left"/>
    </xf>
    <xf numFmtId="0" fontId="6" fillId="6" borderId="3" xfId="0" applyFont="1" applyFill="1" applyBorder="1"/>
    <xf numFmtId="0" fontId="0" fillId="11" borderId="6" xfId="0" applyFill="1" applyBorder="1"/>
    <xf numFmtId="0" fontId="0" fillId="0" borderId="6" xfId="0" applyBorder="1"/>
    <xf numFmtId="0" fontId="0" fillId="11" borderId="0" xfId="0" applyFill="1" applyAlignment="1">
      <alignment horizontal="center"/>
    </xf>
    <xf numFmtId="0" fontId="0" fillId="11" borderId="0" xfId="0" applyFill="1"/>
    <xf numFmtId="0" fontId="6" fillId="6" borderId="4" xfId="0" applyFont="1" applyFill="1" applyBorder="1" applyAlignment="1">
      <alignment horizontal="left"/>
    </xf>
    <xf numFmtId="0" fontId="6" fillId="12" borderId="3" xfId="0" applyFont="1" applyFill="1" applyBorder="1" applyAlignment="1">
      <alignment horizontal="left"/>
    </xf>
    <xf numFmtId="0" fontId="6" fillId="12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0" xfId="0" applyNumberFormat="1"/>
    <xf numFmtId="0" fontId="3" fillId="11" borderId="2" xfId="0" applyFont="1" applyFill="1" applyBorder="1" applyAlignment="1">
      <alignment horizontal="center"/>
    </xf>
    <xf numFmtId="0" fontId="9" fillId="13" borderId="2" xfId="0" applyFont="1" applyFill="1" applyBorder="1" applyAlignment="1">
      <alignment horizontal="left"/>
    </xf>
    <xf numFmtId="0" fontId="2" fillId="13" borderId="2" xfId="0" applyFont="1" applyFill="1" applyBorder="1" applyAlignment="1">
      <alignment horizontal="left"/>
    </xf>
    <xf numFmtId="0" fontId="2" fillId="13" borderId="2" xfId="0" applyFont="1" applyFill="1" applyBorder="1" applyAlignment="1">
      <alignment horizontal="left"/>
    </xf>
    <xf numFmtId="0" fontId="2" fillId="13" borderId="3" xfId="0" applyFont="1" applyFill="1" applyBorder="1" applyAlignment="1">
      <alignment horizontal="left"/>
    </xf>
    <xf numFmtId="0" fontId="2" fillId="13" borderId="4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166" fontId="0" fillId="0" borderId="2" xfId="0" applyNumberFormat="1" applyBorder="1"/>
    <xf numFmtId="166" fontId="0" fillId="0" borderId="1" xfId="0" applyNumberFormat="1" applyBorder="1"/>
    <xf numFmtId="167" fontId="10" fillId="0" borderId="2" xfId="2" applyNumberFormat="1" applyFont="1" applyBorder="1" applyAlignment="1">
      <alignment horizontal="center"/>
    </xf>
    <xf numFmtId="0" fontId="0" fillId="11" borderId="9" xfId="0" applyFill="1" applyBorder="1"/>
    <xf numFmtId="0" fontId="11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0" fontId="0" fillId="0" borderId="2" xfId="0" applyBorder="1"/>
    <xf numFmtId="166" fontId="10" fillId="0" borderId="4" xfId="1" applyNumberFormat="1" applyFont="1" applyBorder="1" applyAlignment="1">
      <alignment horizontal="center"/>
    </xf>
    <xf numFmtId="166" fontId="0" fillId="0" borderId="2" xfId="1" applyNumberFormat="1" applyFont="1" applyBorder="1"/>
    <xf numFmtId="0" fontId="0" fillId="11" borderId="0" xfId="0" applyFill="1" applyAlignment="1">
      <alignment horizontal="left"/>
    </xf>
    <xf numFmtId="164" fontId="0" fillId="11" borderId="0" xfId="0" applyNumberFormat="1" applyFill="1"/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0" fillId="0" borderId="0" xfId="0" applyAlignment="1">
      <alignment horizontal="left"/>
    </xf>
    <xf numFmtId="167" fontId="0" fillId="0" borderId="0" xfId="0" applyNumberFormat="1"/>
    <xf numFmtId="165" fontId="0" fillId="0" borderId="0" xfId="0" applyNumberFormat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4015840959669335E-2"/>
          <c:y val="0.3251728809941577"/>
          <c:w val="0.91705943042120996"/>
          <c:h val="0.5818014987387368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'Flussi Destino'!$E$143:$P$143</c:f>
              <c:numCache>
                <c:formatCode>0.0%</c:formatCode>
                <c:ptCount val="12"/>
                <c:pt idx="0">
                  <c:v>0.84489446639584154</c:v>
                </c:pt>
                <c:pt idx="1">
                  <c:v>0.82717231860920026</c:v>
                </c:pt>
                <c:pt idx="2">
                  <c:v>0.82511300416275279</c:v>
                </c:pt>
                <c:pt idx="3">
                  <c:v>0.83077301169225704</c:v>
                </c:pt>
                <c:pt idx="4">
                  <c:v>0.79150947193522014</c:v>
                </c:pt>
                <c:pt idx="5">
                  <c:v>0.82479926206907195</c:v>
                </c:pt>
                <c:pt idx="6">
                  <c:v>0.82531513665531264</c:v>
                </c:pt>
                <c:pt idx="7">
                  <c:v>0.81991922218156243</c:v>
                </c:pt>
                <c:pt idx="8">
                  <c:v>0.82494997550055615</c:v>
                </c:pt>
                <c:pt idx="9">
                  <c:v>0.82213642962560163</c:v>
                </c:pt>
                <c:pt idx="10">
                  <c:v>0.82573334190181591</c:v>
                </c:pt>
                <c:pt idx="11">
                  <c:v>0.80894469381313183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736-4E11-AE26-4E313262A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153768"/>
        <c:axId val="581154424"/>
        <c:extLst/>
      </c:lineChart>
      <c:catAx>
        <c:axId val="58115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1154424"/>
        <c:crosses val="autoZero"/>
        <c:auto val="1"/>
        <c:lblAlgn val="ctr"/>
        <c:lblOffset val="100"/>
        <c:noMultiLvlLbl val="0"/>
      </c:catAx>
      <c:valAx>
        <c:axId val="581154424"/>
        <c:scaling>
          <c:orientation val="minMax"/>
          <c:max val="0.85000000000000009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1153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476249</xdr:colOff>
      <xdr:row>145</xdr:row>
      <xdr:rowOff>4761</xdr:rowOff>
    </xdr:from>
    <xdr:to>
      <xdr:col>3</xdr:col>
      <xdr:colOff>2324100</xdr:colOff>
      <xdr:row>161</xdr:row>
      <xdr:rowOff>123824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3577707-1D5D-41B1-8CAA-87FC61599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isabetta.serra\Documents\CDG\Controllo%20di%20gestione\File%20scambio\Flussi%20rifiuti%202023.xlsx" TargetMode="External"/><Relationship Id="rId1" Type="http://schemas.openxmlformats.org/officeDocument/2006/relationships/externalLinkPath" Target="/Users/elisabetta.serra/Documents/CDG/Controllo%20di%20gestione/File%20scambio/Flussi%20rifiuti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EAFILESERVER\Alea\dir\Regolatorio\2023\Report%20impianti\Riepilogo%20impianti%20CER%202023.xlsx" TargetMode="External"/><Relationship Id="rId1" Type="http://schemas.openxmlformats.org/officeDocument/2006/relationships/externalLinkPath" Target="file:///\\ALEAFILESERVER\Alea\dir\Regolatorio\2023\Report%20impianti\Riepilogo%20impianti%20C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ussi Destino"/>
      <sheetName val="Secco procapite"/>
      <sheetName val="Andamento %RD"/>
      <sheetName val="Composizione"/>
    </sheetNames>
    <sheetDataSet>
      <sheetData sheetId="0">
        <row r="3">
          <cell r="E3" t="str">
            <v>Gennaio</v>
          </cell>
          <cell r="F3" t="str">
            <v>Febbraio</v>
          </cell>
          <cell r="G3" t="str">
            <v>Marzo</v>
          </cell>
          <cell r="H3" t="str">
            <v>Aprile</v>
          </cell>
          <cell r="I3" t="str">
            <v xml:space="preserve">Maggio </v>
          </cell>
          <cell r="J3" t="str">
            <v xml:space="preserve">Giugno </v>
          </cell>
          <cell r="K3" t="str">
            <v>Luglio</v>
          </cell>
          <cell r="L3" t="str">
            <v>Agosto</v>
          </cell>
          <cell r="M3" t="str">
            <v>Settembre</v>
          </cell>
          <cell r="N3" t="str">
            <v>Ottobre</v>
          </cell>
          <cell r="O3" t="str">
            <v>Novembre</v>
          </cell>
          <cell r="P3" t="str">
            <v>Dicembre</v>
          </cell>
        </row>
        <row r="134">
          <cell r="E134">
            <v>0.83851558532135761</v>
          </cell>
          <cell r="F134">
            <v>0.81895192464146782</v>
          </cell>
          <cell r="G134">
            <v>0.81684562857549747</v>
          </cell>
          <cell r="H134">
            <v>0.82235513170397656</v>
          </cell>
          <cell r="I134">
            <v>0.7826785367739032</v>
          </cell>
          <cell r="J134">
            <v>0.81738337086215007</v>
          </cell>
          <cell r="K134">
            <v>0.81689230179893646</v>
          </cell>
          <cell r="L134">
            <v>0.80993237110005889</v>
          </cell>
          <cell r="M134">
            <v>0.81561202652138931</v>
          </cell>
          <cell r="N134">
            <v>0.81234546544134334</v>
          </cell>
          <cell r="O134">
            <v>0.81686799715241365</v>
          </cell>
          <cell r="P134">
            <v>0.80097349654061545</v>
          </cell>
        </row>
        <row r="143">
          <cell r="E143">
            <v>0.84489446639584154</v>
          </cell>
          <cell r="F143">
            <v>0.82717231860920026</v>
          </cell>
          <cell r="G143">
            <v>0.82511300416275279</v>
          </cell>
          <cell r="H143">
            <v>0.83077301169225704</v>
          </cell>
          <cell r="I143">
            <v>0.79150947193522014</v>
          </cell>
          <cell r="J143">
            <v>0.82479926206907195</v>
          </cell>
          <cell r="K143">
            <v>0.82531513665531264</v>
          </cell>
          <cell r="L143">
            <v>0.81991922218156243</v>
          </cell>
          <cell r="M143">
            <v>0.82494997550055615</v>
          </cell>
          <cell r="N143">
            <v>0.82213642962560163</v>
          </cell>
          <cell r="O143">
            <v>0.82573334190181591</v>
          </cell>
          <cell r="P143">
            <v>0.80894469381313183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epilogo pesi"/>
    </sheetNames>
    <sheetDataSet>
      <sheetData sheetId="0">
        <row r="2"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C3">
            <v>5020</v>
          </cell>
          <cell r="D3">
            <v>10530</v>
          </cell>
          <cell r="E3">
            <v>11320</v>
          </cell>
          <cell r="F3">
            <v>19930</v>
          </cell>
          <cell r="G3">
            <v>6570</v>
          </cell>
          <cell r="H3">
            <v>18880</v>
          </cell>
          <cell r="I3">
            <v>36630</v>
          </cell>
          <cell r="J3">
            <v>13590</v>
          </cell>
          <cell r="K3">
            <v>19520</v>
          </cell>
          <cell r="L3">
            <v>13160</v>
          </cell>
          <cell r="M3">
            <v>10820</v>
          </cell>
          <cell r="N3">
            <v>12460</v>
          </cell>
        </row>
        <row r="4">
          <cell r="C4">
            <v>129160</v>
          </cell>
          <cell r="D4">
            <v>36980</v>
          </cell>
          <cell r="E4">
            <v>111240</v>
          </cell>
          <cell r="F4">
            <v>76190</v>
          </cell>
          <cell r="G4">
            <v>69540</v>
          </cell>
          <cell r="H4">
            <v>54700</v>
          </cell>
          <cell r="I4">
            <v>26030</v>
          </cell>
          <cell r="J4">
            <v>88790</v>
          </cell>
          <cell r="K4">
            <v>38100</v>
          </cell>
          <cell r="L4">
            <v>89380</v>
          </cell>
          <cell r="M4">
            <v>246810</v>
          </cell>
          <cell r="N4">
            <v>314660</v>
          </cell>
        </row>
        <row r="5">
          <cell r="C5">
            <v>5560</v>
          </cell>
          <cell r="D5">
            <v>2520</v>
          </cell>
          <cell r="E5">
            <v>3960</v>
          </cell>
          <cell r="F5">
            <v>4540</v>
          </cell>
          <cell r="G5">
            <v>3300</v>
          </cell>
          <cell r="H5">
            <v>4360</v>
          </cell>
          <cell r="I5">
            <v>2500</v>
          </cell>
          <cell r="J5">
            <v>4790</v>
          </cell>
          <cell r="K5">
            <v>4970</v>
          </cell>
          <cell r="L5">
            <v>3510</v>
          </cell>
          <cell r="M5">
            <v>3190</v>
          </cell>
          <cell r="N5">
            <v>8390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/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586420</v>
          </cell>
          <cell r="D7">
            <v>496890</v>
          </cell>
          <cell r="E7">
            <v>590400</v>
          </cell>
          <cell r="F7">
            <v>525640</v>
          </cell>
          <cell r="G7">
            <v>519460</v>
          </cell>
          <cell r="H7">
            <v>631040</v>
          </cell>
          <cell r="I7">
            <v>543020</v>
          </cell>
          <cell r="J7">
            <v>529720</v>
          </cell>
          <cell r="K7">
            <v>585870</v>
          </cell>
          <cell r="L7">
            <v>587320</v>
          </cell>
          <cell r="M7">
            <v>563100</v>
          </cell>
          <cell r="N7">
            <v>560860</v>
          </cell>
        </row>
        <row r="8"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</row>
        <row r="9">
          <cell r="C9">
            <v>38880</v>
          </cell>
          <cell r="D9">
            <v>39100</v>
          </cell>
          <cell r="E9">
            <v>48620</v>
          </cell>
          <cell r="F9">
            <v>38140</v>
          </cell>
          <cell r="G9">
            <v>60800</v>
          </cell>
          <cell r="H9">
            <v>46660</v>
          </cell>
          <cell r="I9">
            <v>44940</v>
          </cell>
          <cell r="J9">
            <v>50100</v>
          </cell>
          <cell r="K9">
            <v>49180</v>
          </cell>
          <cell r="L9">
            <v>56000</v>
          </cell>
          <cell r="M9">
            <v>52440</v>
          </cell>
          <cell r="N9">
            <v>50880</v>
          </cell>
        </row>
        <row r="10">
          <cell r="C10">
            <v>14870</v>
          </cell>
          <cell r="D10">
            <v>14580</v>
          </cell>
          <cell r="E10">
            <v>14240</v>
          </cell>
          <cell r="F10">
            <v>13990</v>
          </cell>
          <cell r="G10">
            <v>11240</v>
          </cell>
          <cell r="H10">
            <v>14240</v>
          </cell>
          <cell r="I10">
            <v>11140</v>
          </cell>
          <cell r="J10">
            <v>12780</v>
          </cell>
          <cell r="K10">
            <v>13040</v>
          </cell>
          <cell r="L10">
            <v>13240</v>
          </cell>
          <cell r="M10">
            <v>15170</v>
          </cell>
          <cell r="N10">
            <v>12620</v>
          </cell>
        </row>
        <row r="11">
          <cell r="C11">
            <v>119030</v>
          </cell>
          <cell r="D11">
            <v>119360</v>
          </cell>
          <cell r="E11">
            <v>141960</v>
          </cell>
          <cell r="F11">
            <v>107430</v>
          </cell>
          <cell r="G11">
            <v>126240</v>
          </cell>
          <cell r="H11">
            <v>135580</v>
          </cell>
          <cell r="I11">
            <v>116460</v>
          </cell>
          <cell r="J11">
            <v>95850</v>
          </cell>
          <cell r="K11">
            <v>126480</v>
          </cell>
          <cell r="L11">
            <v>129850</v>
          </cell>
          <cell r="M11">
            <v>133310</v>
          </cell>
          <cell r="N11">
            <v>115190</v>
          </cell>
        </row>
        <row r="12">
          <cell r="C12"/>
          <cell r="D12"/>
          <cell r="E12">
            <v>224200</v>
          </cell>
          <cell r="F12">
            <v>559780</v>
          </cell>
          <cell r="G12">
            <v>485780</v>
          </cell>
          <cell r="H12">
            <v>770560</v>
          </cell>
          <cell r="I12">
            <v>558320</v>
          </cell>
          <cell r="J12">
            <v>573140</v>
          </cell>
          <cell r="K12">
            <v>560480</v>
          </cell>
          <cell r="L12">
            <v>592150</v>
          </cell>
          <cell r="M12">
            <v>558850</v>
          </cell>
          <cell r="N12">
            <v>496110</v>
          </cell>
        </row>
        <row r="13">
          <cell r="C13"/>
          <cell r="D13"/>
          <cell r="E13"/>
          <cell r="F13"/>
          <cell r="G13">
            <v>3900</v>
          </cell>
          <cell r="H13">
            <v>4640</v>
          </cell>
          <cell r="I13">
            <v>5440</v>
          </cell>
          <cell r="J13">
            <v>8620</v>
          </cell>
          <cell r="K13">
            <v>7260</v>
          </cell>
          <cell r="L13">
            <v>6780</v>
          </cell>
          <cell r="M13">
            <v>5880</v>
          </cell>
          <cell r="N13">
            <v>4260</v>
          </cell>
        </row>
        <row r="14">
          <cell r="C14">
            <v>976400</v>
          </cell>
          <cell r="D14">
            <v>840580</v>
          </cell>
          <cell r="E14">
            <v>993560</v>
          </cell>
          <cell r="F14">
            <v>797640</v>
          </cell>
          <cell r="G14">
            <v>1035420</v>
          </cell>
          <cell r="H14">
            <v>980320</v>
          </cell>
          <cell r="I14">
            <v>846000</v>
          </cell>
          <cell r="J14">
            <v>785020</v>
          </cell>
          <cell r="K14">
            <v>917950</v>
          </cell>
          <cell r="L14">
            <v>982360</v>
          </cell>
          <cell r="M14">
            <v>954350</v>
          </cell>
          <cell r="N14">
            <v>970950</v>
          </cell>
        </row>
        <row r="15">
          <cell r="C15">
            <v>114760</v>
          </cell>
          <cell r="D15">
            <v>121880</v>
          </cell>
          <cell r="E15">
            <v>155980</v>
          </cell>
          <cell r="F15">
            <v>136300</v>
          </cell>
          <cell r="G15">
            <v>113270</v>
          </cell>
          <cell r="H15">
            <v>124800</v>
          </cell>
          <cell r="I15">
            <v>131380</v>
          </cell>
          <cell r="J15">
            <v>138360</v>
          </cell>
          <cell r="K15">
            <v>144200</v>
          </cell>
          <cell r="L15">
            <v>160410</v>
          </cell>
          <cell r="M15">
            <v>128930</v>
          </cell>
          <cell r="N15">
            <v>98840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24090</v>
          </cell>
          <cell r="H16">
            <v>0</v>
          </cell>
          <cell r="I16">
            <v>0</v>
          </cell>
          <cell r="J16">
            <v>79720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340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360</v>
          </cell>
          <cell r="L17">
            <v>0</v>
          </cell>
          <cell r="M17">
            <v>400</v>
          </cell>
          <cell r="N17">
            <v>0</v>
          </cell>
        </row>
        <row r="18">
          <cell r="C18">
            <v>288</v>
          </cell>
          <cell r="D18">
            <v>415</v>
          </cell>
          <cell r="E18">
            <v>487</v>
          </cell>
          <cell r="F18">
            <v>0</v>
          </cell>
          <cell r="G18">
            <v>426</v>
          </cell>
          <cell r="H18">
            <v>136</v>
          </cell>
          <cell r="I18">
            <v>368</v>
          </cell>
          <cell r="J18">
            <v>739</v>
          </cell>
          <cell r="K18">
            <v>123</v>
          </cell>
          <cell r="L18">
            <v>489</v>
          </cell>
          <cell r="M18">
            <v>0</v>
          </cell>
          <cell r="N18">
            <v>660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1570</v>
          </cell>
          <cell r="I21">
            <v>5890</v>
          </cell>
          <cell r="J21">
            <v>9510</v>
          </cell>
          <cell r="K21">
            <v>5750</v>
          </cell>
          <cell r="L21">
            <v>10170</v>
          </cell>
          <cell r="M21">
            <v>7410</v>
          </cell>
          <cell r="N21">
            <v>4630</v>
          </cell>
        </row>
        <row r="22">
          <cell r="C22">
            <v>50940</v>
          </cell>
          <cell r="D22">
            <v>54660</v>
          </cell>
          <cell r="E22">
            <v>86860</v>
          </cell>
          <cell r="F22">
            <v>52940</v>
          </cell>
          <cell r="G22">
            <v>56240</v>
          </cell>
          <cell r="H22">
            <v>77040</v>
          </cell>
          <cell r="I22">
            <v>49820</v>
          </cell>
          <cell r="J22">
            <v>22640</v>
          </cell>
          <cell r="K22">
            <v>60780</v>
          </cell>
          <cell r="L22">
            <v>60880</v>
          </cell>
          <cell r="M22">
            <v>54420</v>
          </cell>
          <cell r="N22">
            <v>42390</v>
          </cell>
        </row>
        <row r="23">
          <cell r="C23">
            <v>167579</v>
          </cell>
          <cell r="D23">
            <v>176900</v>
          </cell>
          <cell r="E23">
            <v>252680</v>
          </cell>
          <cell r="F23">
            <v>190880</v>
          </cell>
          <cell r="G23">
            <v>201600</v>
          </cell>
          <cell r="H23">
            <v>223260</v>
          </cell>
          <cell r="I23">
            <v>214980</v>
          </cell>
          <cell r="J23">
            <v>217360</v>
          </cell>
          <cell r="K23">
            <v>227620</v>
          </cell>
          <cell r="L23">
            <v>224880</v>
          </cell>
          <cell r="M23">
            <v>203060</v>
          </cell>
          <cell r="N23">
            <v>165480</v>
          </cell>
        </row>
        <row r="24">
          <cell r="C24">
            <v>250</v>
          </cell>
          <cell r="D24">
            <v>260</v>
          </cell>
          <cell r="E24">
            <v>195</v>
          </cell>
          <cell r="F24">
            <v>0</v>
          </cell>
          <cell r="G24">
            <v>280</v>
          </cell>
          <cell r="H24">
            <v>180</v>
          </cell>
          <cell r="I24">
            <v>220</v>
          </cell>
          <cell r="J24">
            <v>280</v>
          </cell>
          <cell r="K24">
            <v>200</v>
          </cell>
          <cell r="L24">
            <v>500</v>
          </cell>
          <cell r="M24">
            <v>595</v>
          </cell>
          <cell r="N24">
            <v>1750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41920</v>
          </cell>
          <cell r="G26">
            <v>99990</v>
          </cell>
          <cell r="H26">
            <v>139250</v>
          </cell>
          <cell r="I26">
            <v>88090</v>
          </cell>
          <cell r="J26">
            <v>118620</v>
          </cell>
          <cell r="K26">
            <v>151540</v>
          </cell>
          <cell r="L26">
            <v>185060</v>
          </cell>
          <cell r="M26">
            <v>312630</v>
          </cell>
          <cell r="N26">
            <v>208960</v>
          </cell>
        </row>
        <row r="27">
          <cell r="C27">
            <v>1020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/>
        </row>
        <row r="28">
          <cell r="C28">
            <v>1250</v>
          </cell>
          <cell r="D28">
            <v>0</v>
          </cell>
          <cell r="E28">
            <v>650</v>
          </cell>
          <cell r="F28">
            <v>350</v>
          </cell>
          <cell r="G28">
            <v>1050</v>
          </cell>
          <cell r="H28">
            <v>1300</v>
          </cell>
          <cell r="I28">
            <v>550</v>
          </cell>
          <cell r="J28">
            <v>650</v>
          </cell>
          <cell r="K28">
            <v>1500</v>
          </cell>
          <cell r="L28">
            <v>700</v>
          </cell>
          <cell r="M28">
            <v>600</v>
          </cell>
          <cell r="N28">
            <v>600</v>
          </cell>
        </row>
        <row r="29">
          <cell r="C29">
            <v>6250</v>
          </cell>
          <cell r="D29">
            <v>9500</v>
          </cell>
          <cell r="E29">
            <v>6300</v>
          </cell>
          <cell r="F29">
            <v>6750</v>
          </cell>
          <cell r="G29">
            <v>6300</v>
          </cell>
          <cell r="H29">
            <v>5850</v>
          </cell>
          <cell r="I29">
            <v>6550</v>
          </cell>
          <cell r="J29">
            <v>8150</v>
          </cell>
          <cell r="K29">
            <v>6950</v>
          </cell>
          <cell r="L29">
            <v>6300</v>
          </cell>
          <cell r="M29">
            <v>5950</v>
          </cell>
          <cell r="N29">
            <v>3550</v>
          </cell>
        </row>
        <row r="30">
          <cell r="C30">
            <v>949020</v>
          </cell>
          <cell r="D30">
            <v>778880</v>
          </cell>
          <cell r="E30">
            <v>882500</v>
          </cell>
          <cell r="F30">
            <v>787920</v>
          </cell>
          <cell r="G30">
            <v>893900</v>
          </cell>
          <cell r="H30">
            <v>807740</v>
          </cell>
          <cell r="I30">
            <v>565260</v>
          </cell>
          <cell r="J30">
            <v>833360</v>
          </cell>
          <cell r="K30">
            <v>761540</v>
          </cell>
          <cell r="L30">
            <v>806480</v>
          </cell>
          <cell r="M30">
            <v>722480</v>
          </cell>
          <cell r="N30">
            <v>574060</v>
          </cell>
        </row>
        <row r="31">
          <cell r="C31">
            <v>569190</v>
          </cell>
          <cell r="D31">
            <v>526980</v>
          </cell>
          <cell r="E31">
            <v>374850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473460</v>
          </cell>
          <cell r="D32">
            <v>479170</v>
          </cell>
          <cell r="E32">
            <v>742450</v>
          </cell>
          <cell r="F32">
            <v>619770</v>
          </cell>
          <cell r="G32">
            <v>538870</v>
          </cell>
          <cell r="H32">
            <v>627600</v>
          </cell>
          <cell r="I32">
            <v>549090</v>
          </cell>
          <cell r="J32">
            <v>520770</v>
          </cell>
          <cell r="K32">
            <v>457300</v>
          </cell>
          <cell r="L32">
            <v>443750</v>
          </cell>
          <cell r="M32">
            <v>533920</v>
          </cell>
          <cell r="N32">
            <v>487960</v>
          </cell>
        </row>
        <row r="33">
          <cell r="C33">
            <v>988200</v>
          </cell>
          <cell r="D33">
            <v>1002530</v>
          </cell>
          <cell r="E33">
            <v>1252640</v>
          </cell>
          <cell r="F33">
            <v>1052160</v>
          </cell>
          <cell r="G33">
            <v>1465860</v>
          </cell>
          <cell r="H33">
            <v>1064330</v>
          </cell>
          <cell r="I33">
            <v>1103910</v>
          </cell>
          <cell r="J33">
            <v>1167770</v>
          </cell>
          <cell r="K33">
            <v>1043910</v>
          </cell>
          <cell r="L33">
            <v>1240960</v>
          </cell>
          <cell r="M33">
            <v>880650</v>
          </cell>
          <cell r="N33">
            <v>1300720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168380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207490</v>
          </cell>
          <cell r="I36">
            <v>15570</v>
          </cell>
          <cell r="J36">
            <v>0</v>
          </cell>
          <cell r="K36">
            <v>95370</v>
          </cell>
          <cell r="L36">
            <v>0</v>
          </cell>
          <cell r="M36">
            <v>361330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18440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48"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</row>
        <row r="49"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80330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60">
          <cell r="C60">
            <v>5740</v>
          </cell>
          <cell r="D60">
            <v>6880</v>
          </cell>
          <cell r="E60">
            <v>5020</v>
          </cell>
          <cell r="F60">
            <v>4360</v>
          </cell>
          <cell r="G60">
            <v>4900</v>
          </cell>
          <cell r="H60">
            <v>3560</v>
          </cell>
          <cell r="I60">
            <v>4940</v>
          </cell>
          <cell r="J60">
            <v>2700</v>
          </cell>
          <cell r="K60">
            <v>5500</v>
          </cell>
          <cell r="L60">
            <v>6760</v>
          </cell>
          <cell r="M60">
            <v>7420</v>
          </cell>
          <cell r="N60">
            <v>7380</v>
          </cell>
        </row>
        <row r="61">
          <cell r="C61">
            <v>1560</v>
          </cell>
          <cell r="D61">
            <v>1440</v>
          </cell>
          <cell r="E61">
            <v>1260</v>
          </cell>
          <cell r="F61">
            <v>700</v>
          </cell>
          <cell r="G61">
            <v>1240</v>
          </cell>
          <cell r="H61">
            <v>1080</v>
          </cell>
          <cell r="I61">
            <v>460</v>
          </cell>
          <cell r="J61">
            <v>700</v>
          </cell>
          <cell r="K61">
            <v>220</v>
          </cell>
          <cell r="L61">
            <v>1120</v>
          </cell>
          <cell r="M61">
            <v>660</v>
          </cell>
          <cell r="N61">
            <v>800</v>
          </cell>
        </row>
        <row r="62">
          <cell r="C62">
            <v>2552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/>
        </row>
        <row r="63">
          <cell r="C63">
            <v>6</v>
          </cell>
          <cell r="D63">
            <v>13</v>
          </cell>
          <cell r="E63">
            <v>30</v>
          </cell>
          <cell r="F63">
            <v>7</v>
          </cell>
          <cell r="G63">
            <v>34</v>
          </cell>
          <cell r="H63">
            <v>7</v>
          </cell>
          <cell r="I63">
            <v>15</v>
          </cell>
          <cell r="J63">
            <v>34</v>
          </cell>
          <cell r="K63">
            <v>18</v>
          </cell>
          <cell r="L63">
            <v>60</v>
          </cell>
          <cell r="M63">
            <v>35</v>
          </cell>
          <cell r="N63">
            <v>48</v>
          </cell>
        </row>
        <row r="64">
          <cell r="C64">
            <v>0</v>
          </cell>
          <cell r="D64">
            <v>16</v>
          </cell>
          <cell r="E64">
            <v>0</v>
          </cell>
          <cell r="F64">
            <v>40</v>
          </cell>
          <cell r="G64">
            <v>43</v>
          </cell>
          <cell r="H64">
            <v>18</v>
          </cell>
          <cell r="I64">
            <v>25</v>
          </cell>
          <cell r="J64">
            <v>17</v>
          </cell>
          <cell r="K64">
            <v>88</v>
          </cell>
          <cell r="L64">
            <v>10</v>
          </cell>
          <cell r="M64">
            <v>37</v>
          </cell>
          <cell r="N64">
            <v>0</v>
          </cell>
        </row>
        <row r="65">
          <cell r="C65">
            <v>23</v>
          </cell>
          <cell r="D65">
            <v>0</v>
          </cell>
          <cell r="E65">
            <v>22</v>
          </cell>
          <cell r="F65">
            <v>36</v>
          </cell>
          <cell r="G65">
            <v>8</v>
          </cell>
          <cell r="H65">
            <v>0</v>
          </cell>
          <cell r="I65">
            <v>20</v>
          </cell>
          <cell r="J65">
            <v>37</v>
          </cell>
          <cell r="K65">
            <v>18</v>
          </cell>
          <cell r="L65">
            <v>14</v>
          </cell>
          <cell r="M65">
            <v>21</v>
          </cell>
          <cell r="N65">
            <v>23</v>
          </cell>
        </row>
        <row r="66">
          <cell r="C66">
            <v>20</v>
          </cell>
          <cell r="D66">
            <v>15</v>
          </cell>
          <cell r="E66">
            <v>66</v>
          </cell>
          <cell r="F66">
            <v>87</v>
          </cell>
          <cell r="G66">
            <v>34</v>
          </cell>
          <cell r="H66">
            <v>30</v>
          </cell>
          <cell r="I66">
            <v>59</v>
          </cell>
          <cell r="J66">
            <v>74</v>
          </cell>
          <cell r="K66">
            <v>103</v>
          </cell>
          <cell r="L66">
            <v>92</v>
          </cell>
          <cell r="M66">
            <v>37</v>
          </cell>
          <cell r="N66">
            <v>15</v>
          </cell>
        </row>
        <row r="67">
          <cell r="C67">
            <v>696</v>
          </cell>
          <cell r="D67">
            <v>440</v>
          </cell>
          <cell r="E67">
            <v>540</v>
          </cell>
          <cell r="F67">
            <v>580</v>
          </cell>
          <cell r="G67">
            <v>430</v>
          </cell>
          <cell r="H67">
            <v>580</v>
          </cell>
          <cell r="I67">
            <v>800</v>
          </cell>
          <cell r="J67">
            <v>779</v>
          </cell>
          <cell r="K67">
            <v>740</v>
          </cell>
          <cell r="L67">
            <v>600</v>
          </cell>
          <cell r="M67">
            <v>600</v>
          </cell>
          <cell r="N67">
            <v>300</v>
          </cell>
        </row>
        <row r="68">
          <cell r="C68">
            <v>32</v>
          </cell>
          <cell r="D68">
            <v>110</v>
          </cell>
          <cell r="E68">
            <v>68</v>
          </cell>
          <cell r="F68">
            <v>94</v>
          </cell>
          <cell r="G68">
            <v>73</v>
          </cell>
          <cell r="H68">
            <v>63</v>
          </cell>
          <cell r="I68">
            <v>87</v>
          </cell>
          <cell r="J68">
            <v>92</v>
          </cell>
          <cell r="K68">
            <v>128</v>
          </cell>
          <cell r="L68">
            <v>127</v>
          </cell>
          <cell r="M68">
            <v>78</v>
          </cell>
          <cell r="N68">
            <v>30</v>
          </cell>
        </row>
        <row r="69">
          <cell r="C69">
            <v>2600</v>
          </cell>
          <cell r="D69">
            <v>2740</v>
          </cell>
          <cell r="E69">
            <v>1680</v>
          </cell>
          <cell r="F69">
            <v>1420</v>
          </cell>
          <cell r="G69">
            <v>1680</v>
          </cell>
          <cell r="H69">
            <v>1720</v>
          </cell>
          <cell r="I69">
            <v>1620</v>
          </cell>
          <cell r="J69">
            <v>1500</v>
          </cell>
          <cell r="K69">
            <v>1340</v>
          </cell>
          <cell r="L69">
            <v>2160</v>
          </cell>
          <cell r="M69">
            <v>1780</v>
          </cell>
          <cell r="N69">
            <v>1400</v>
          </cell>
        </row>
        <row r="70">
          <cell r="C70">
            <v>120</v>
          </cell>
          <cell r="D70">
            <v>180</v>
          </cell>
          <cell r="E70">
            <v>260</v>
          </cell>
          <cell r="F70">
            <v>287</v>
          </cell>
          <cell r="G70">
            <v>120</v>
          </cell>
          <cell r="H70">
            <v>130</v>
          </cell>
          <cell r="I70">
            <v>200</v>
          </cell>
          <cell r="J70">
            <v>140</v>
          </cell>
          <cell r="K70">
            <v>180</v>
          </cell>
          <cell r="L70">
            <v>180</v>
          </cell>
          <cell r="M70">
            <v>280</v>
          </cell>
          <cell r="N70">
            <v>200</v>
          </cell>
        </row>
        <row r="71">
          <cell r="C71">
            <v>60</v>
          </cell>
          <cell r="D71">
            <v>40</v>
          </cell>
          <cell r="E71">
            <v>120</v>
          </cell>
          <cell r="F71">
            <v>120</v>
          </cell>
          <cell r="G71">
            <v>60</v>
          </cell>
          <cell r="H71">
            <v>33</v>
          </cell>
          <cell r="I71">
            <v>20</v>
          </cell>
          <cell r="J71">
            <v>180</v>
          </cell>
          <cell r="K71">
            <v>0</v>
          </cell>
          <cell r="L71">
            <v>140</v>
          </cell>
          <cell r="M71">
            <v>20</v>
          </cell>
          <cell r="N71">
            <v>60</v>
          </cell>
        </row>
        <row r="72">
          <cell r="C72">
            <v>7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20</v>
          </cell>
          <cell r="M72">
            <v>0</v>
          </cell>
          <cell r="N72">
            <v>0</v>
          </cell>
        </row>
        <row r="73">
          <cell r="C73">
            <v>368</v>
          </cell>
          <cell r="D73">
            <v>140</v>
          </cell>
          <cell r="E73">
            <v>325</v>
          </cell>
          <cell r="F73">
            <v>450</v>
          </cell>
          <cell r="G73">
            <v>180</v>
          </cell>
          <cell r="H73">
            <v>340</v>
          </cell>
          <cell r="I73">
            <v>310</v>
          </cell>
          <cell r="J73">
            <v>460</v>
          </cell>
          <cell r="K73">
            <v>530</v>
          </cell>
          <cell r="L73">
            <v>420</v>
          </cell>
          <cell r="M73">
            <v>460</v>
          </cell>
          <cell r="N73">
            <v>240</v>
          </cell>
        </row>
        <row r="77">
          <cell r="C77">
            <v>0</v>
          </cell>
          <cell r="D77">
            <v>1310</v>
          </cell>
          <cell r="E77">
            <v>0</v>
          </cell>
          <cell r="F77">
            <v>0</v>
          </cell>
          <cell r="G77">
            <v>1700</v>
          </cell>
          <cell r="H77">
            <v>0</v>
          </cell>
          <cell r="I77">
            <v>1800</v>
          </cell>
          <cell r="J77">
            <v>1650</v>
          </cell>
          <cell r="K77">
            <v>300</v>
          </cell>
          <cell r="L77">
            <v>800</v>
          </cell>
          <cell r="M77">
            <v>1190</v>
          </cell>
          <cell r="N77">
            <v>910</v>
          </cell>
        </row>
        <row r="78">
          <cell r="C78">
            <v>0</v>
          </cell>
          <cell r="D78">
            <v>6000</v>
          </cell>
          <cell r="E78">
            <v>0</v>
          </cell>
          <cell r="F78">
            <v>6670</v>
          </cell>
          <cell r="G78">
            <v>0</v>
          </cell>
          <cell r="H78">
            <v>0</v>
          </cell>
          <cell r="I78">
            <v>7090</v>
          </cell>
          <cell r="J78">
            <v>0</v>
          </cell>
          <cell r="K78">
            <v>8960</v>
          </cell>
          <cell r="L78">
            <v>5130</v>
          </cell>
          <cell r="M78">
            <v>0</v>
          </cell>
          <cell r="N78">
            <v>2700</v>
          </cell>
        </row>
        <row r="79">
          <cell r="C79">
            <v>0</v>
          </cell>
          <cell r="D79">
            <v>450</v>
          </cell>
          <cell r="E79">
            <v>1100</v>
          </cell>
          <cell r="F79">
            <v>1160</v>
          </cell>
          <cell r="G79">
            <v>980</v>
          </cell>
          <cell r="H79">
            <v>1930</v>
          </cell>
          <cell r="I79">
            <v>875</v>
          </cell>
          <cell r="J79">
            <v>1340</v>
          </cell>
          <cell r="K79">
            <v>1250</v>
          </cell>
          <cell r="L79">
            <v>940</v>
          </cell>
          <cell r="M79">
            <v>2000</v>
          </cell>
          <cell r="N79">
            <v>620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990</v>
          </cell>
          <cell r="I80">
            <v>0</v>
          </cell>
          <cell r="J80">
            <v>0</v>
          </cell>
          <cell r="K80">
            <v>700</v>
          </cell>
          <cell r="L80">
            <v>0</v>
          </cell>
          <cell r="M80">
            <v>0</v>
          </cell>
          <cell r="N80">
            <v>780</v>
          </cell>
        </row>
        <row r="81">
          <cell r="C81">
            <v>0</v>
          </cell>
          <cell r="D81">
            <v>0</v>
          </cell>
          <cell r="E81">
            <v>411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/>
          <cell r="L81">
            <v>0</v>
          </cell>
          <cell r="M81">
            <v>0</v>
          </cell>
          <cell r="N81"/>
        </row>
        <row r="82">
          <cell r="C82">
            <v>24180</v>
          </cell>
          <cell r="D82">
            <v>28760</v>
          </cell>
          <cell r="E82">
            <v>27000</v>
          </cell>
          <cell r="F82">
            <v>36870</v>
          </cell>
          <cell r="G82">
            <v>23030</v>
          </cell>
          <cell r="H82">
            <v>63100</v>
          </cell>
          <cell r="I82">
            <v>34800</v>
          </cell>
          <cell r="J82">
            <v>41020</v>
          </cell>
          <cell r="K82">
            <v>35760</v>
          </cell>
          <cell r="L82">
            <v>36960</v>
          </cell>
          <cell r="M82">
            <v>30410</v>
          </cell>
          <cell r="N82">
            <v>23840</v>
          </cell>
        </row>
        <row r="83">
          <cell r="C83">
            <v>117300</v>
          </cell>
          <cell r="D83">
            <v>148430</v>
          </cell>
          <cell r="E83">
            <v>208360</v>
          </cell>
          <cell r="F83">
            <v>179670</v>
          </cell>
          <cell r="G83">
            <v>146660</v>
          </cell>
          <cell r="H83">
            <v>179840</v>
          </cell>
          <cell r="I83">
            <v>179840</v>
          </cell>
          <cell r="J83">
            <v>146060</v>
          </cell>
          <cell r="K83">
            <v>214650</v>
          </cell>
          <cell r="L83">
            <v>249080</v>
          </cell>
          <cell r="M83">
            <v>230060</v>
          </cell>
          <cell r="N83">
            <v>140780</v>
          </cell>
        </row>
        <row r="84"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</row>
        <row r="86">
          <cell r="C86">
            <v>19420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16940</v>
          </cell>
        </row>
        <row r="87">
          <cell r="C87">
            <v>2220</v>
          </cell>
          <cell r="D87">
            <v>1530</v>
          </cell>
          <cell r="E87">
            <v>1555</v>
          </cell>
          <cell r="F87">
            <v>1940</v>
          </cell>
          <cell r="G87">
            <v>1675</v>
          </cell>
          <cell r="H87">
            <v>1770</v>
          </cell>
          <cell r="I87">
            <v>1460</v>
          </cell>
          <cell r="J87">
            <v>1940</v>
          </cell>
          <cell r="K87">
            <v>1710</v>
          </cell>
          <cell r="L87">
            <v>2455</v>
          </cell>
          <cell r="M87">
            <v>1880</v>
          </cell>
          <cell r="N87">
            <v>1415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/>
        </row>
        <row r="89">
          <cell r="C89">
            <v>787160</v>
          </cell>
          <cell r="D89">
            <v>702940</v>
          </cell>
          <cell r="E89">
            <v>803600</v>
          </cell>
          <cell r="F89">
            <v>743640</v>
          </cell>
          <cell r="G89">
            <v>832300</v>
          </cell>
          <cell r="H89">
            <v>820920</v>
          </cell>
          <cell r="I89">
            <v>1035420</v>
          </cell>
          <cell r="J89">
            <v>770120</v>
          </cell>
          <cell r="K89">
            <v>737040</v>
          </cell>
          <cell r="L89">
            <v>811340</v>
          </cell>
          <cell r="M89">
            <v>870060</v>
          </cell>
          <cell r="N89">
            <v>823760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119</v>
          </cell>
          <cell r="D91">
            <v>320</v>
          </cell>
          <cell r="E91">
            <v>0</v>
          </cell>
          <cell r="F91">
            <v>342</v>
          </cell>
          <cell r="G91">
            <v>545</v>
          </cell>
          <cell r="H91">
            <v>280</v>
          </cell>
          <cell r="I91">
            <v>195</v>
          </cell>
          <cell r="J91">
            <v>216</v>
          </cell>
          <cell r="K91">
            <v>45</v>
          </cell>
          <cell r="L91">
            <v>569</v>
          </cell>
          <cell r="M91">
            <v>547</v>
          </cell>
          <cell r="N91">
            <v>0</v>
          </cell>
        </row>
        <row r="92">
          <cell r="C92">
            <v>25600</v>
          </cell>
          <cell r="D92">
            <v>10360</v>
          </cell>
          <cell r="E92">
            <v>24340</v>
          </cell>
          <cell r="F92">
            <v>16480</v>
          </cell>
          <cell r="G92">
            <v>14840</v>
          </cell>
          <cell r="H92">
            <v>39800</v>
          </cell>
          <cell r="I92">
            <v>18260</v>
          </cell>
          <cell r="J92">
            <v>31120</v>
          </cell>
          <cell r="K92">
            <v>22660</v>
          </cell>
          <cell r="L92">
            <v>31040</v>
          </cell>
          <cell r="M92">
            <v>21200</v>
          </cell>
          <cell r="N92">
            <v>17740</v>
          </cell>
        </row>
        <row r="93">
          <cell r="C93">
            <v>10519</v>
          </cell>
          <cell r="D93">
            <v>12870</v>
          </cell>
          <cell r="E93">
            <v>18561</v>
          </cell>
          <cell r="F93">
            <v>14376</v>
          </cell>
          <cell r="G93">
            <v>13157</v>
          </cell>
          <cell r="H93">
            <v>12013</v>
          </cell>
          <cell r="I93">
            <v>5854</v>
          </cell>
          <cell r="J93">
            <v>12910</v>
          </cell>
          <cell r="K93">
            <v>14470</v>
          </cell>
          <cell r="L93">
            <v>10560</v>
          </cell>
          <cell r="M93">
            <v>17045</v>
          </cell>
          <cell r="N93">
            <v>1711</v>
          </cell>
        </row>
        <row r="98"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</row>
        <row r="101">
          <cell r="C101">
            <v>17655</v>
          </cell>
          <cell r="D101">
            <v>22976</v>
          </cell>
          <cell r="E101">
            <v>17028</v>
          </cell>
          <cell r="F101">
            <v>19152</v>
          </cell>
          <cell r="G101">
            <v>16507</v>
          </cell>
          <cell r="H101">
            <v>21089</v>
          </cell>
          <cell r="I101">
            <v>18691</v>
          </cell>
          <cell r="J101">
            <v>29319</v>
          </cell>
          <cell r="K101">
            <v>23244</v>
          </cell>
          <cell r="L101">
            <v>30256</v>
          </cell>
          <cell r="M101">
            <v>22344</v>
          </cell>
          <cell r="N101">
            <v>11981</v>
          </cell>
        </row>
        <row r="102">
          <cell r="C102">
            <v>11148</v>
          </cell>
          <cell r="D102">
            <v>8580</v>
          </cell>
          <cell r="E102">
            <v>10915</v>
          </cell>
          <cell r="F102">
            <v>6916</v>
          </cell>
          <cell r="G102">
            <v>8305</v>
          </cell>
          <cell r="H102">
            <v>10084</v>
          </cell>
          <cell r="I102">
            <v>6377</v>
          </cell>
          <cell r="J102">
            <v>13834</v>
          </cell>
          <cell r="K102">
            <v>11569</v>
          </cell>
          <cell r="L102">
            <v>11311</v>
          </cell>
          <cell r="M102">
            <v>10939</v>
          </cell>
          <cell r="N102">
            <v>7296</v>
          </cell>
        </row>
        <row r="103">
          <cell r="C103">
            <v>3091</v>
          </cell>
          <cell r="D103">
            <v>940</v>
          </cell>
          <cell r="E103">
            <v>2999</v>
          </cell>
          <cell r="F103">
            <v>1386</v>
          </cell>
          <cell r="G103">
            <v>2962</v>
          </cell>
          <cell r="H103">
            <v>3502</v>
          </cell>
          <cell r="I103">
            <v>3823</v>
          </cell>
          <cell r="J103">
            <v>2382</v>
          </cell>
          <cell r="K103">
            <v>2392</v>
          </cell>
          <cell r="L103">
            <v>3870</v>
          </cell>
          <cell r="M103">
            <v>1870</v>
          </cell>
          <cell r="N103">
            <v>1833</v>
          </cell>
        </row>
        <row r="104">
          <cell r="C104">
            <v>9413</v>
          </cell>
          <cell r="D104">
            <v>3054</v>
          </cell>
          <cell r="E104">
            <v>4481</v>
          </cell>
          <cell r="F104">
            <v>8245</v>
          </cell>
          <cell r="G104">
            <v>6219</v>
          </cell>
          <cell r="H104">
            <v>5721</v>
          </cell>
          <cell r="I104">
            <v>7250</v>
          </cell>
          <cell r="J104">
            <v>6328</v>
          </cell>
          <cell r="K104">
            <v>1743</v>
          </cell>
          <cell r="L104">
            <v>6645</v>
          </cell>
          <cell r="M104">
            <v>6936</v>
          </cell>
          <cell r="N104">
            <v>9974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/>
          <cell r="J105"/>
          <cell r="K105"/>
          <cell r="L105"/>
          <cell r="M105"/>
          <cell r="N105"/>
        </row>
        <row r="114">
          <cell r="C114"/>
          <cell r="D114"/>
          <cell r="E114">
            <v>100</v>
          </cell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C115"/>
          <cell r="D115"/>
          <cell r="E115">
            <v>220</v>
          </cell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>
            <v>0</v>
          </cell>
        </row>
        <row r="117">
          <cell r="C117">
            <v>200</v>
          </cell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C118"/>
          <cell r="D118"/>
          <cell r="E118"/>
          <cell r="F118"/>
          <cell r="G118"/>
          <cell r="H118"/>
          <cell r="I118"/>
          <cell r="J118"/>
          <cell r="K118">
            <v>100</v>
          </cell>
          <cell r="L118"/>
          <cell r="M118"/>
          <cell r="N118"/>
        </row>
        <row r="119">
          <cell r="K119">
            <v>1120</v>
          </cell>
        </row>
        <row r="121">
          <cell r="C121">
            <v>140</v>
          </cell>
          <cell r="D121">
            <v>520</v>
          </cell>
          <cell r="E121">
            <v>200</v>
          </cell>
          <cell r="F121">
            <v>1780</v>
          </cell>
          <cell r="G121"/>
          <cell r="H121"/>
          <cell r="I121">
            <v>500</v>
          </cell>
          <cell r="J121"/>
          <cell r="K121">
            <v>1180</v>
          </cell>
          <cell r="L121">
            <v>450</v>
          </cell>
          <cell r="M121">
            <v>300</v>
          </cell>
          <cell r="N121"/>
        </row>
        <row r="131">
          <cell r="C131" t="str">
            <v>GENNAIO</v>
          </cell>
          <cell r="D131" t="str">
            <v>FEBBRAIO</v>
          </cell>
          <cell r="E131" t="str">
            <v>MARZO</v>
          </cell>
          <cell r="F131" t="str">
            <v>APRILE</v>
          </cell>
          <cell r="G131" t="str">
            <v>MAGGIO</v>
          </cell>
          <cell r="H131" t="str">
            <v>GIUGNO</v>
          </cell>
          <cell r="I131" t="str">
            <v>LUGLIO</v>
          </cell>
          <cell r="J131" t="str">
            <v>AGOSTO</v>
          </cell>
          <cell r="K131" t="str">
            <v>SETTEMBRE</v>
          </cell>
          <cell r="L131" t="str">
            <v>OTTOBRE</v>
          </cell>
          <cell r="M131" t="str">
            <v>NOVEMBRE</v>
          </cell>
          <cell r="N131" t="str">
            <v>DICEMBRE</v>
          </cell>
        </row>
        <row r="132">
          <cell r="C132"/>
          <cell r="D132"/>
          <cell r="E132"/>
          <cell r="F132"/>
          <cell r="G132">
            <v>1761510</v>
          </cell>
          <cell r="H132">
            <v>2012180</v>
          </cell>
          <cell r="I132">
            <v>53780</v>
          </cell>
          <cell r="J132">
            <v>59740</v>
          </cell>
          <cell r="K132">
            <v>155680</v>
          </cell>
          <cell r="L132">
            <v>104090</v>
          </cell>
          <cell r="M132">
            <v>16800</v>
          </cell>
          <cell r="N132">
            <v>28790</v>
          </cell>
        </row>
        <row r="134"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C135"/>
          <cell r="D135"/>
          <cell r="E135"/>
          <cell r="F135"/>
          <cell r="G135"/>
          <cell r="H135">
            <v>2644490</v>
          </cell>
          <cell r="I135"/>
          <cell r="J135"/>
          <cell r="K135"/>
          <cell r="L135"/>
          <cell r="M135"/>
          <cell r="N135"/>
        </row>
        <row r="136">
          <cell r="C136"/>
          <cell r="D136"/>
          <cell r="E136"/>
          <cell r="F136"/>
          <cell r="G136">
            <v>149590</v>
          </cell>
          <cell r="H136"/>
          <cell r="I136"/>
          <cell r="J136"/>
          <cell r="K136"/>
          <cell r="L136"/>
          <cell r="M136"/>
          <cell r="N136"/>
        </row>
        <row r="137">
          <cell r="C137"/>
          <cell r="D137"/>
          <cell r="E137"/>
          <cell r="F137"/>
          <cell r="G137">
            <v>26980</v>
          </cell>
          <cell r="H137">
            <v>490500</v>
          </cell>
          <cell r="I137">
            <v>514150</v>
          </cell>
          <cell r="J137">
            <v>252150</v>
          </cell>
          <cell r="K137">
            <v>198670</v>
          </cell>
          <cell r="L137">
            <v>94620</v>
          </cell>
          <cell r="M137">
            <v>46520</v>
          </cell>
          <cell r="N137">
            <v>18060</v>
          </cell>
        </row>
        <row r="138">
          <cell r="C138"/>
          <cell r="D138"/>
          <cell r="E138"/>
          <cell r="F138"/>
          <cell r="G138"/>
          <cell r="H138">
            <v>79830</v>
          </cell>
          <cell r="I138">
            <v>311200</v>
          </cell>
          <cell r="J138">
            <v>87000</v>
          </cell>
          <cell r="K138"/>
          <cell r="L138"/>
          <cell r="M138"/>
          <cell r="N138"/>
        </row>
        <row r="139">
          <cell r="C139"/>
          <cell r="D139"/>
          <cell r="E139"/>
          <cell r="F139"/>
          <cell r="G139"/>
          <cell r="H139"/>
          <cell r="I139"/>
          <cell r="J139"/>
          <cell r="K139">
            <v>93660</v>
          </cell>
          <cell r="L139">
            <v>17030</v>
          </cell>
          <cell r="M139"/>
          <cell r="N139"/>
        </row>
        <row r="140">
          <cell r="C140"/>
          <cell r="D140"/>
          <cell r="E140"/>
          <cell r="F140"/>
          <cell r="G140"/>
          <cell r="H140">
            <v>170800</v>
          </cell>
          <cell r="I140"/>
          <cell r="J140"/>
          <cell r="K140"/>
          <cell r="L140"/>
          <cell r="M140"/>
          <cell r="N140"/>
        </row>
        <row r="141">
          <cell r="C141"/>
          <cell r="D141"/>
          <cell r="E141"/>
          <cell r="F141"/>
          <cell r="G141"/>
          <cell r="H141">
            <v>147800</v>
          </cell>
          <cell r="I141"/>
          <cell r="J141"/>
          <cell r="K141"/>
          <cell r="L141"/>
          <cell r="M141"/>
          <cell r="N141"/>
        </row>
        <row r="142">
          <cell r="C142"/>
          <cell r="D142"/>
          <cell r="E142"/>
          <cell r="F142"/>
          <cell r="G142"/>
          <cell r="H142">
            <v>719400</v>
          </cell>
          <cell r="I142"/>
          <cell r="J142"/>
          <cell r="K142"/>
          <cell r="L142"/>
          <cell r="M142"/>
          <cell r="N142"/>
        </row>
        <row r="143">
          <cell r="C143"/>
          <cell r="D143"/>
          <cell r="E143"/>
          <cell r="F143"/>
          <cell r="G143"/>
          <cell r="H143">
            <v>69780</v>
          </cell>
          <cell r="I143"/>
          <cell r="J143"/>
          <cell r="K143"/>
          <cell r="L143"/>
          <cell r="M143"/>
          <cell r="N143"/>
        </row>
        <row r="144">
          <cell r="C144"/>
          <cell r="D144"/>
          <cell r="E144"/>
          <cell r="F144"/>
          <cell r="G144"/>
          <cell r="H144">
            <v>22220</v>
          </cell>
          <cell r="I144"/>
          <cell r="J144"/>
          <cell r="K144"/>
          <cell r="L144"/>
          <cell r="M144"/>
          <cell r="N144"/>
        </row>
        <row r="145">
          <cell r="C145"/>
          <cell r="D145"/>
          <cell r="E145"/>
          <cell r="F145"/>
          <cell r="G145"/>
          <cell r="H145">
            <v>2836240</v>
          </cell>
          <cell r="I145">
            <v>2389860</v>
          </cell>
          <cell r="J145">
            <v>947680</v>
          </cell>
          <cell r="K145">
            <v>314800</v>
          </cell>
          <cell r="L145">
            <v>2351440</v>
          </cell>
          <cell r="M145"/>
          <cell r="N145"/>
        </row>
        <row r="146">
          <cell r="C146"/>
          <cell r="D146"/>
          <cell r="E146"/>
          <cell r="F146"/>
          <cell r="G146"/>
          <cell r="H146">
            <v>30</v>
          </cell>
          <cell r="I146"/>
          <cell r="J146"/>
          <cell r="K146"/>
          <cell r="L146"/>
          <cell r="M146"/>
          <cell r="N146"/>
        </row>
        <row r="147">
          <cell r="C147"/>
          <cell r="D147"/>
          <cell r="E147"/>
          <cell r="F147"/>
          <cell r="G147"/>
          <cell r="H147">
            <v>10</v>
          </cell>
          <cell r="I147"/>
          <cell r="J147"/>
          <cell r="K147"/>
          <cell r="L147"/>
          <cell r="M147"/>
          <cell r="N147"/>
        </row>
        <row r="148">
          <cell r="C148"/>
          <cell r="D148"/>
          <cell r="E148"/>
          <cell r="F148"/>
          <cell r="G148"/>
          <cell r="H148"/>
          <cell r="I148">
            <v>100</v>
          </cell>
          <cell r="J148"/>
          <cell r="K148"/>
          <cell r="L148"/>
          <cell r="M148"/>
          <cell r="N148"/>
        </row>
        <row r="149">
          <cell r="C149"/>
          <cell r="D149"/>
          <cell r="E149"/>
          <cell r="F149"/>
          <cell r="G149"/>
          <cell r="H149"/>
          <cell r="I149">
            <v>50</v>
          </cell>
          <cell r="J149"/>
          <cell r="K149"/>
          <cell r="L149"/>
          <cell r="M149"/>
          <cell r="N149"/>
        </row>
        <row r="150">
          <cell r="C150"/>
          <cell r="D150"/>
          <cell r="E150"/>
          <cell r="F150"/>
          <cell r="G150"/>
          <cell r="H150"/>
          <cell r="I150">
            <v>120</v>
          </cell>
          <cell r="J150"/>
          <cell r="K150"/>
          <cell r="L150"/>
          <cell r="M150"/>
          <cell r="N150"/>
        </row>
        <row r="151">
          <cell r="C151"/>
          <cell r="D151"/>
          <cell r="E151"/>
          <cell r="F151"/>
          <cell r="G151"/>
          <cell r="H151"/>
          <cell r="I151"/>
          <cell r="J151">
            <v>148</v>
          </cell>
          <cell r="K151"/>
          <cell r="L151"/>
          <cell r="M151"/>
          <cell r="N151"/>
        </row>
        <row r="152">
          <cell r="C152"/>
          <cell r="D152"/>
          <cell r="E152"/>
          <cell r="F152"/>
          <cell r="G152"/>
          <cell r="H152"/>
          <cell r="I152"/>
          <cell r="J152">
            <v>3</v>
          </cell>
          <cell r="K152"/>
          <cell r="L152"/>
          <cell r="M152"/>
          <cell r="N152"/>
        </row>
        <row r="153">
          <cell r="C153"/>
          <cell r="D153"/>
          <cell r="E153"/>
          <cell r="F153"/>
          <cell r="G153"/>
          <cell r="H153"/>
          <cell r="I153"/>
          <cell r="J153"/>
          <cell r="K153">
            <v>630</v>
          </cell>
          <cell r="L153"/>
          <cell r="M153"/>
          <cell r="N153"/>
        </row>
        <row r="154"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>
            <v>115</v>
          </cell>
        </row>
        <row r="155">
          <cell r="C155"/>
          <cell r="D155"/>
          <cell r="E155"/>
          <cell r="F155"/>
          <cell r="G155"/>
          <cell r="H155"/>
          <cell r="I155"/>
          <cell r="J155"/>
          <cell r="K155">
            <v>3110</v>
          </cell>
          <cell r="L155"/>
          <cell r="M155"/>
          <cell r="N155">
            <v>1610</v>
          </cell>
        </row>
        <row r="156">
          <cell r="C156"/>
          <cell r="D156"/>
          <cell r="E156"/>
          <cell r="F156"/>
          <cell r="G156"/>
          <cell r="H156"/>
          <cell r="I156"/>
          <cell r="J156"/>
          <cell r="K156">
            <v>920</v>
          </cell>
          <cell r="L156"/>
          <cell r="M156"/>
          <cell r="N156"/>
        </row>
        <row r="157">
          <cell r="C157"/>
          <cell r="D157"/>
          <cell r="E157"/>
          <cell r="F157"/>
          <cell r="G157"/>
          <cell r="H157"/>
          <cell r="I157"/>
          <cell r="J157">
            <v>5260</v>
          </cell>
          <cell r="K157">
            <v>2740</v>
          </cell>
          <cell r="L157"/>
          <cell r="M157"/>
          <cell r="N157"/>
        </row>
        <row r="158">
          <cell r="C158"/>
          <cell r="D158"/>
          <cell r="E158"/>
          <cell r="F158"/>
          <cell r="G158">
            <v>7020</v>
          </cell>
          <cell r="H158">
            <v>18480</v>
          </cell>
          <cell r="I158">
            <v>4100</v>
          </cell>
          <cell r="J158">
            <v>16600</v>
          </cell>
          <cell r="K158"/>
          <cell r="L158"/>
          <cell r="M158"/>
          <cell r="N158"/>
        </row>
        <row r="159">
          <cell r="C159"/>
          <cell r="D159"/>
          <cell r="E159"/>
          <cell r="F159"/>
          <cell r="G159"/>
          <cell r="H159">
            <v>7880</v>
          </cell>
          <cell r="I159"/>
          <cell r="J159"/>
          <cell r="K159">
            <v>2670</v>
          </cell>
          <cell r="L159"/>
          <cell r="M159"/>
          <cell r="N159"/>
        </row>
        <row r="164">
          <cell r="C164">
            <v>24000</v>
          </cell>
          <cell r="D164">
            <v>21870</v>
          </cell>
          <cell r="E164">
            <v>28965</v>
          </cell>
          <cell r="F164">
            <v>30260</v>
          </cell>
          <cell r="G164">
            <v>39875</v>
          </cell>
          <cell r="H164">
            <v>38780</v>
          </cell>
          <cell r="I164">
            <v>28130</v>
          </cell>
          <cell r="J164">
            <v>27870</v>
          </cell>
          <cell r="K164">
            <v>33730</v>
          </cell>
          <cell r="L164">
            <v>42975</v>
          </cell>
          <cell r="M164">
            <v>35820</v>
          </cell>
          <cell r="N164">
            <v>24175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C1201-DAC0-4DC2-9C92-9A556348755F}">
  <sheetPr>
    <pageSetUpPr fitToPage="1"/>
  </sheetPr>
  <dimension ref="A1:U155"/>
  <sheetViews>
    <sheetView tabSelected="1" topLeftCell="A122" zoomScale="80" zoomScaleNormal="80" workbookViewId="0">
      <selection activeCell="E153" sqref="E153:Q155"/>
    </sheetView>
  </sheetViews>
  <sheetFormatPr defaultRowHeight="15" x14ac:dyDescent="0.25"/>
  <cols>
    <col min="1" max="1" width="31.5703125" bestFit="1" customWidth="1"/>
    <col min="2" max="2" width="21" style="90" bestFit="1" customWidth="1"/>
    <col min="3" max="3" width="49.5703125" style="90" bestFit="1" customWidth="1"/>
    <col min="4" max="4" width="40.140625" style="90" bestFit="1" customWidth="1"/>
    <col min="5" max="5" width="15.7109375" style="68" bestFit="1" customWidth="1"/>
    <col min="6" max="6" width="14.7109375" bestFit="1" customWidth="1"/>
    <col min="7" max="7" width="15.42578125" bestFit="1" customWidth="1"/>
    <col min="8" max="8" width="15.28515625" bestFit="1" customWidth="1"/>
    <col min="9" max="9" width="14.85546875" customWidth="1"/>
    <col min="10" max="10" width="18.5703125" bestFit="1" customWidth="1"/>
    <col min="11" max="12" width="18.5703125" customWidth="1"/>
    <col min="13" max="13" width="25.140625" bestFit="1" customWidth="1"/>
    <col min="14" max="14" width="25.140625" customWidth="1"/>
    <col min="15" max="15" width="25.140625" bestFit="1" customWidth="1"/>
    <col min="16" max="16" width="25.140625" customWidth="1"/>
    <col min="17" max="17" width="13.140625" bestFit="1" customWidth="1"/>
    <col min="18" max="18" width="22.42578125" bestFit="1" customWidth="1"/>
    <col min="19" max="19" width="15.7109375" bestFit="1" customWidth="1"/>
    <col min="21" max="21" width="13.140625" bestFit="1" customWidth="1"/>
  </cols>
  <sheetData>
    <row r="1" spans="1:19" ht="26.25" x14ac:dyDescent="0.4">
      <c r="A1" s="1" t="s">
        <v>0</v>
      </c>
      <c r="B1" s="2"/>
      <c r="C1" s="2"/>
      <c r="D1" s="2"/>
      <c r="E1" s="2"/>
      <c r="F1" s="2"/>
      <c r="G1" s="2"/>
      <c r="H1" s="2"/>
      <c r="I1" s="3"/>
    </row>
    <row r="3" spans="1:19" x14ac:dyDescent="0.25">
      <c r="A3" s="4" t="s">
        <v>1</v>
      </c>
      <c r="B3" s="5" t="s">
        <v>2</v>
      </c>
      <c r="C3" s="5" t="s">
        <v>3</v>
      </c>
      <c r="D3" s="4" t="s">
        <v>4</v>
      </c>
      <c r="E3" s="6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</row>
    <row r="4" spans="1:19" x14ac:dyDescent="0.25">
      <c r="A4" s="7" t="s">
        <v>17</v>
      </c>
      <c r="B4" s="8">
        <v>150101</v>
      </c>
      <c r="C4" s="9" t="s">
        <v>18</v>
      </c>
      <c r="D4" s="10" t="s">
        <v>19</v>
      </c>
      <c r="E4" s="11">
        <f>+'[2]Riepilogo pesi'!C9</f>
        <v>38880</v>
      </c>
      <c r="F4" s="11">
        <f>+'[2]Riepilogo pesi'!D9</f>
        <v>39100</v>
      </c>
      <c r="G4" s="11">
        <f>+'[2]Riepilogo pesi'!E9</f>
        <v>48620</v>
      </c>
      <c r="H4" s="11">
        <f>+'[2]Riepilogo pesi'!F9</f>
        <v>38140</v>
      </c>
      <c r="I4" s="11">
        <f>+'[2]Riepilogo pesi'!G9</f>
        <v>60800</v>
      </c>
      <c r="J4" s="11">
        <f>+'[2]Riepilogo pesi'!H9</f>
        <v>46660</v>
      </c>
      <c r="K4" s="11">
        <f>+'[2]Riepilogo pesi'!I9</f>
        <v>44940</v>
      </c>
      <c r="L4" s="11">
        <f>+'[2]Riepilogo pesi'!J9</f>
        <v>50100</v>
      </c>
      <c r="M4" s="11">
        <f>+'[2]Riepilogo pesi'!K9</f>
        <v>49180</v>
      </c>
      <c r="N4" s="11">
        <f>+'[2]Riepilogo pesi'!L9</f>
        <v>56000</v>
      </c>
      <c r="O4" s="11">
        <f>+'[2]Riepilogo pesi'!M9</f>
        <v>52440</v>
      </c>
      <c r="P4" s="11">
        <f>+'[2]Riepilogo pesi'!N9</f>
        <v>50880</v>
      </c>
      <c r="R4" s="12">
        <f t="shared" ref="R4:R47" si="0">SUM(E4:P4)</f>
        <v>575740</v>
      </c>
      <c r="S4" s="12">
        <f t="shared" ref="S4:S47" si="1">SUM(E4:J4)</f>
        <v>272200</v>
      </c>
    </row>
    <row r="5" spans="1:19" x14ac:dyDescent="0.25">
      <c r="A5" s="7"/>
      <c r="B5" s="13">
        <v>150102</v>
      </c>
      <c r="C5" s="13" t="s">
        <v>20</v>
      </c>
      <c r="D5" s="10" t="s">
        <v>19</v>
      </c>
      <c r="E5" s="11">
        <f>+'[2]Riepilogo pesi'!C11+'[2]Riepilogo pesi'!C10</f>
        <v>133900</v>
      </c>
      <c r="F5" s="11">
        <f>+'[2]Riepilogo pesi'!D11+'[2]Riepilogo pesi'!D10</f>
        <v>133940</v>
      </c>
      <c r="G5" s="11">
        <f>+'[2]Riepilogo pesi'!E11+'[2]Riepilogo pesi'!E10</f>
        <v>156200</v>
      </c>
      <c r="H5" s="11">
        <f>+'[2]Riepilogo pesi'!F11+'[2]Riepilogo pesi'!F10</f>
        <v>121420</v>
      </c>
      <c r="I5" s="11">
        <f>+'[2]Riepilogo pesi'!G11+'[2]Riepilogo pesi'!G10</f>
        <v>137480</v>
      </c>
      <c r="J5" s="11">
        <f>+'[2]Riepilogo pesi'!H11+'[2]Riepilogo pesi'!H10</f>
        <v>149820</v>
      </c>
      <c r="K5" s="11">
        <f>+'[2]Riepilogo pesi'!I11+'[2]Riepilogo pesi'!I10</f>
        <v>127600</v>
      </c>
      <c r="L5" s="11">
        <f>+'[2]Riepilogo pesi'!J11+'[2]Riepilogo pesi'!J10</f>
        <v>108630</v>
      </c>
      <c r="M5" s="11">
        <f>+'[2]Riepilogo pesi'!K11+'[2]Riepilogo pesi'!K10</f>
        <v>139520</v>
      </c>
      <c r="N5" s="11">
        <f>+'[2]Riepilogo pesi'!L11+'[2]Riepilogo pesi'!L10</f>
        <v>143090</v>
      </c>
      <c r="O5" s="11">
        <f>+'[2]Riepilogo pesi'!M11+'[2]Riepilogo pesi'!M10</f>
        <v>148480</v>
      </c>
      <c r="P5" s="11">
        <f>+'[2]Riepilogo pesi'!N11+'[2]Riepilogo pesi'!N10</f>
        <v>127810</v>
      </c>
      <c r="R5" s="12">
        <f t="shared" si="0"/>
        <v>1627890</v>
      </c>
      <c r="S5" s="12">
        <f t="shared" si="1"/>
        <v>832760</v>
      </c>
    </row>
    <row r="6" spans="1:19" x14ac:dyDescent="0.25">
      <c r="A6" s="7"/>
      <c r="B6" s="14"/>
      <c r="C6" s="14"/>
      <c r="D6" s="10" t="s">
        <v>21</v>
      </c>
      <c r="E6" s="11">
        <f>+'[2]Riepilogo pesi'!C49</f>
        <v>0</v>
      </c>
      <c r="F6" s="11">
        <f>+'[2]Riepilogo pesi'!D49</f>
        <v>0</v>
      </c>
      <c r="G6" s="11">
        <f>+'[2]Riepilogo pesi'!E49</f>
        <v>0</v>
      </c>
      <c r="H6" s="11">
        <f>+'[2]Riepilogo pesi'!F49</f>
        <v>0</v>
      </c>
      <c r="I6" s="11">
        <f>+'[2]Riepilogo pesi'!G49</f>
        <v>0</v>
      </c>
      <c r="J6" s="11">
        <f>+'[2]Riepilogo pesi'!H49</f>
        <v>0</v>
      </c>
      <c r="K6" s="11">
        <f>+'[2]Riepilogo pesi'!I49</f>
        <v>0</v>
      </c>
      <c r="L6" s="11">
        <f>+'[2]Riepilogo pesi'!J49</f>
        <v>0</v>
      </c>
      <c r="M6" s="11">
        <f>+'[2]Riepilogo pesi'!K49</f>
        <v>0</v>
      </c>
      <c r="N6" s="11">
        <v>0</v>
      </c>
      <c r="O6" s="11">
        <v>0</v>
      </c>
      <c r="P6" s="11">
        <v>0</v>
      </c>
      <c r="R6" s="12">
        <f t="shared" si="0"/>
        <v>0</v>
      </c>
      <c r="S6" s="12">
        <f t="shared" si="1"/>
        <v>0</v>
      </c>
    </row>
    <row r="7" spans="1:19" x14ac:dyDescent="0.25">
      <c r="A7" s="7"/>
      <c r="B7" s="15">
        <v>150103</v>
      </c>
      <c r="C7" s="16" t="s">
        <v>22</v>
      </c>
      <c r="D7" s="10" t="s">
        <v>23</v>
      </c>
      <c r="E7" s="11">
        <f>+'[2]Riepilogo pesi'!C22</f>
        <v>50940</v>
      </c>
      <c r="F7" s="11">
        <f>+'[2]Riepilogo pesi'!D22</f>
        <v>54660</v>
      </c>
      <c r="G7" s="11">
        <f>+'[2]Riepilogo pesi'!E22</f>
        <v>86860</v>
      </c>
      <c r="H7" s="11">
        <f>+'[2]Riepilogo pesi'!F22</f>
        <v>52940</v>
      </c>
      <c r="I7" s="11">
        <f>+'[2]Riepilogo pesi'!G22</f>
        <v>56240</v>
      </c>
      <c r="J7" s="11">
        <f>+'[2]Riepilogo pesi'!H22</f>
        <v>77040</v>
      </c>
      <c r="K7" s="11">
        <f>+'[2]Riepilogo pesi'!I22</f>
        <v>49820</v>
      </c>
      <c r="L7" s="11">
        <f>+'[2]Riepilogo pesi'!J22</f>
        <v>22640</v>
      </c>
      <c r="M7" s="11">
        <f>+'[2]Riepilogo pesi'!K22</f>
        <v>60780</v>
      </c>
      <c r="N7" s="11">
        <f>+'[2]Riepilogo pesi'!L22</f>
        <v>60880</v>
      </c>
      <c r="O7" s="11">
        <f>+'[2]Riepilogo pesi'!M22</f>
        <v>54420</v>
      </c>
      <c r="P7" s="11">
        <f>+'[2]Riepilogo pesi'!N22</f>
        <v>42390</v>
      </c>
      <c r="R7" s="12">
        <f t="shared" si="0"/>
        <v>669610</v>
      </c>
      <c r="S7" s="12">
        <f t="shared" si="1"/>
        <v>378680</v>
      </c>
    </row>
    <row r="8" spans="1:19" x14ac:dyDescent="0.25">
      <c r="A8" s="7"/>
      <c r="B8" s="17">
        <v>150107</v>
      </c>
      <c r="C8" s="17" t="s">
        <v>24</v>
      </c>
      <c r="D8" s="10" t="s">
        <v>25</v>
      </c>
      <c r="E8" s="18">
        <f>+'[2]Riepilogo pesi'!C31</f>
        <v>569190</v>
      </c>
      <c r="F8" s="18">
        <f>+'[2]Riepilogo pesi'!D31</f>
        <v>526980</v>
      </c>
      <c r="G8" s="18">
        <f>+'[2]Riepilogo pesi'!E31</f>
        <v>374850</v>
      </c>
      <c r="H8" s="18">
        <f>+'[2]Riepilogo pesi'!F31</f>
        <v>0</v>
      </c>
      <c r="I8" s="18">
        <f>+'[2]Riepilogo pesi'!G31</f>
        <v>0</v>
      </c>
      <c r="J8" s="18">
        <f>+'[2]Riepilogo pesi'!H31</f>
        <v>0</v>
      </c>
      <c r="K8" s="18">
        <f>+'[2]Riepilogo pesi'!I31</f>
        <v>0</v>
      </c>
      <c r="L8" s="18">
        <f>+'[2]Riepilogo pesi'!J31</f>
        <v>0</v>
      </c>
      <c r="M8" s="18">
        <f>+'[2]Riepilogo pesi'!K31</f>
        <v>0</v>
      </c>
      <c r="N8" s="18">
        <f>+'[2]Riepilogo pesi'!L31</f>
        <v>0</v>
      </c>
      <c r="O8" s="18">
        <f>+'[2]Riepilogo pesi'!M31</f>
        <v>0</v>
      </c>
      <c r="P8" s="18">
        <f>+'[2]Riepilogo pesi'!N31</f>
        <v>0</v>
      </c>
      <c r="R8" s="12">
        <f t="shared" si="0"/>
        <v>1471020</v>
      </c>
      <c r="S8" s="12">
        <f t="shared" si="1"/>
        <v>1471020</v>
      </c>
    </row>
    <row r="9" spans="1:19" x14ac:dyDescent="0.25">
      <c r="A9" s="7"/>
      <c r="B9" s="19"/>
      <c r="C9" s="19"/>
      <c r="D9" s="10" t="s">
        <v>26</v>
      </c>
      <c r="E9" s="18">
        <f>+'[2]Riepilogo pesi'!C3</f>
        <v>5020</v>
      </c>
      <c r="F9" s="18">
        <f>+'[2]Riepilogo pesi'!D3</f>
        <v>10530</v>
      </c>
      <c r="G9" s="18">
        <f>+'[2]Riepilogo pesi'!E3</f>
        <v>11320</v>
      </c>
      <c r="H9" s="18">
        <f>+'[2]Riepilogo pesi'!F3</f>
        <v>19930</v>
      </c>
      <c r="I9" s="18">
        <f>+'[2]Riepilogo pesi'!G3</f>
        <v>6570</v>
      </c>
      <c r="J9" s="18">
        <f>+'[2]Riepilogo pesi'!H3</f>
        <v>18880</v>
      </c>
      <c r="K9" s="18">
        <f>+'[2]Riepilogo pesi'!I3</f>
        <v>36630</v>
      </c>
      <c r="L9" s="18">
        <f>+'[2]Riepilogo pesi'!J3</f>
        <v>13590</v>
      </c>
      <c r="M9" s="18">
        <f>+'[2]Riepilogo pesi'!K3</f>
        <v>19520</v>
      </c>
      <c r="N9" s="18">
        <f>+'[2]Riepilogo pesi'!L3</f>
        <v>13160</v>
      </c>
      <c r="O9" s="18">
        <f>+'[2]Riepilogo pesi'!M3</f>
        <v>10820</v>
      </c>
      <c r="P9" s="18">
        <f>+'[2]Riepilogo pesi'!N3</f>
        <v>12460</v>
      </c>
      <c r="R9" s="12"/>
      <c r="S9" s="12"/>
    </row>
    <row r="10" spans="1:19" x14ac:dyDescent="0.25">
      <c r="A10" s="7"/>
      <c r="B10" s="20"/>
      <c r="C10" s="20"/>
      <c r="D10" s="10" t="s">
        <v>19</v>
      </c>
      <c r="E10" s="18">
        <f>+'[2]Riepilogo pesi'!C12</f>
        <v>0</v>
      </c>
      <c r="F10" s="18">
        <f>+'[2]Riepilogo pesi'!D12</f>
        <v>0</v>
      </c>
      <c r="G10" s="18">
        <f>+'[2]Riepilogo pesi'!E12</f>
        <v>224200</v>
      </c>
      <c r="H10" s="18">
        <f>+'[2]Riepilogo pesi'!F12</f>
        <v>559780</v>
      </c>
      <c r="I10" s="18">
        <f>+'[2]Riepilogo pesi'!G12</f>
        <v>485780</v>
      </c>
      <c r="J10" s="18">
        <f>+'[2]Riepilogo pesi'!H12</f>
        <v>770560</v>
      </c>
      <c r="K10" s="18">
        <f>+'[2]Riepilogo pesi'!I12</f>
        <v>558320</v>
      </c>
      <c r="L10" s="18">
        <f>+'[2]Riepilogo pesi'!J12</f>
        <v>573140</v>
      </c>
      <c r="M10" s="18">
        <f>+'[2]Riepilogo pesi'!K12</f>
        <v>560480</v>
      </c>
      <c r="N10" s="18">
        <f>+'[2]Riepilogo pesi'!L12</f>
        <v>592150</v>
      </c>
      <c r="O10" s="18">
        <f>+'[2]Riepilogo pesi'!M12</f>
        <v>558850</v>
      </c>
      <c r="P10" s="18">
        <f>+'[2]Riepilogo pesi'!N12</f>
        <v>496110</v>
      </c>
      <c r="R10" s="12">
        <f t="shared" si="0"/>
        <v>5379370</v>
      </c>
      <c r="S10" s="12">
        <f t="shared" si="1"/>
        <v>2040320</v>
      </c>
    </row>
    <row r="11" spans="1:19" x14ac:dyDescent="0.25">
      <c r="A11" s="7"/>
      <c r="B11" s="21">
        <v>150110</v>
      </c>
      <c r="C11" s="22" t="s">
        <v>27</v>
      </c>
      <c r="D11" s="10" t="s">
        <v>28</v>
      </c>
      <c r="E11" s="11">
        <f>+'[2]Riepilogo pesi'!C70+'[2]Riepilogo pesi'!C114</f>
        <v>120</v>
      </c>
      <c r="F11" s="11">
        <f>+'[2]Riepilogo pesi'!D70+'[2]Riepilogo pesi'!D114</f>
        <v>180</v>
      </c>
      <c r="G11" s="11">
        <f>+'[2]Riepilogo pesi'!E70+'[2]Riepilogo pesi'!E114</f>
        <v>360</v>
      </c>
      <c r="H11" s="11">
        <f>+'[2]Riepilogo pesi'!F70+'[2]Riepilogo pesi'!F114</f>
        <v>287</v>
      </c>
      <c r="I11" s="11">
        <f>+'[2]Riepilogo pesi'!G70+'[2]Riepilogo pesi'!G114</f>
        <v>120</v>
      </c>
      <c r="J11" s="11">
        <f>+'[2]Riepilogo pesi'!H70+'[2]Riepilogo pesi'!H114</f>
        <v>130</v>
      </c>
      <c r="K11" s="11">
        <f>+'[2]Riepilogo pesi'!I70+'[2]Riepilogo pesi'!I114</f>
        <v>200</v>
      </c>
      <c r="L11" s="11">
        <f>+'[2]Riepilogo pesi'!J70+'[2]Riepilogo pesi'!J114</f>
        <v>140</v>
      </c>
      <c r="M11" s="11">
        <f>+'[2]Riepilogo pesi'!K70+'[2]Riepilogo pesi'!K114</f>
        <v>180</v>
      </c>
      <c r="N11" s="11">
        <f>+'[2]Riepilogo pesi'!L70+'[2]Riepilogo pesi'!L114</f>
        <v>180</v>
      </c>
      <c r="O11" s="11">
        <f>+'[2]Riepilogo pesi'!M70+'[2]Riepilogo pesi'!M114</f>
        <v>280</v>
      </c>
      <c r="P11" s="11">
        <f>+'[2]Riepilogo pesi'!N70+'[2]Riepilogo pesi'!N114</f>
        <v>200</v>
      </c>
      <c r="R11" s="12">
        <f t="shared" si="0"/>
        <v>2377</v>
      </c>
      <c r="S11" s="12">
        <f t="shared" si="1"/>
        <v>1197</v>
      </c>
    </row>
    <row r="12" spans="1:19" x14ac:dyDescent="0.25">
      <c r="A12" s="7"/>
      <c r="B12" s="23">
        <v>160103</v>
      </c>
      <c r="C12" s="24" t="s">
        <v>29</v>
      </c>
      <c r="D12" s="10" t="s">
        <v>30</v>
      </c>
      <c r="E12" s="11">
        <f>+'[2]Riepilogo pesi'!C5+'[2]Riepilogo pesi'!C6</f>
        <v>5560</v>
      </c>
      <c r="F12" s="11">
        <f>+'[2]Riepilogo pesi'!D5+'[2]Riepilogo pesi'!D6</f>
        <v>2520</v>
      </c>
      <c r="G12" s="11">
        <f>+'[2]Riepilogo pesi'!E5+'[2]Riepilogo pesi'!E6</f>
        <v>3960</v>
      </c>
      <c r="H12" s="11">
        <f>+'[2]Riepilogo pesi'!F5+'[2]Riepilogo pesi'!F6</f>
        <v>4540</v>
      </c>
      <c r="I12" s="11">
        <f>+'[2]Riepilogo pesi'!G5+'[2]Riepilogo pesi'!G6</f>
        <v>3300</v>
      </c>
      <c r="J12" s="11">
        <f>+'[2]Riepilogo pesi'!H5+'[2]Riepilogo pesi'!H6</f>
        <v>4360</v>
      </c>
      <c r="K12" s="11">
        <f>+'[2]Riepilogo pesi'!I5+'[2]Riepilogo pesi'!I6</f>
        <v>2500</v>
      </c>
      <c r="L12" s="11">
        <f>+'[2]Riepilogo pesi'!J5+'[2]Riepilogo pesi'!J6</f>
        <v>4790</v>
      </c>
      <c r="M12" s="11">
        <f>+'[2]Riepilogo pesi'!K5+'[2]Riepilogo pesi'!K6</f>
        <v>4970</v>
      </c>
      <c r="N12" s="11">
        <f>+'[2]Riepilogo pesi'!L5+'[2]Riepilogo pesi'!L6</f>
        <v>3510</v>
      </c>
      <c r="O12" s="11">
        <f>+'[2]Riepilogo pesi'!M5+'[2]Riepilogo pesi'!M6</f>
        <v>3190</v>
      </c>
      <c r="P12" s="11">
        <f>+'[2]Riepilogo pesi'!N5+'[2]Riepilogo pesi'!N6</f>
        <v>8390</v>
      </c>
      <c r="R12" s="12">
        <f t="shared" si="0"/>
        <v>51590</v>
      </c>
      <c r="S12" s="12">
        <f t="shared" si="1"/>
        <v>24240</v>
      </c>
    </row>
    <row r="13" spans="1:19" x14ac:dyDescent="0.25">
      <c r="A13" s="7"/>
      <c r="B13" s="21">
        <v>160107</v>
      </c>
      <c r="C13" s="22" t="s">
        <v>31</v>
      </c>
      <c r="D13" s="10" t="s">
        <v>28</v>
      </c>
      <c r="E13" s="11">
        <f>+'[2]Riepilogo pesi'!C71</f>
        <v>60</v>
      </c>
      <c r="F13" s="11">
        <f>+'[2]Riepilogo pesi'!D71</f>
        <v>40</v>
      </c>
      <c r="G13" s="11">
        <f>+'[2]Riepilogo pesi'!E71</f>
        <v>120</v>
      </c>
      <c r="H13" s="11">
        <f>+'[2]Riepilogo pesi'!F71</f>
        <v>120</v>
      </c>
      <c r="I13" s="11">
        <f>+'[2]Riepilogo pesi'!G71</f>
        <v>60</v>
      </c>
      <c r="J13" s="11">
        <f>+'[2]Riepilogo pesi'!H71</f>
        <v>33</v>
      </c>
      <c r="K13" s="11">
        <f>+'[2]Riepilogo pesi'!I71</f>
        <v>20</v>
      </c>
      <c r="L13" s="11">
        <f>+'[2]Riepilogo pesi'!J71</f>
        <v>180</v>
      </c>
      <c r="M13" s="11">
        <f>+'[2]Riepilogo pesi'!K71</f>
        <v>0</v>
      </c>
      <c r="N13" s="11">
        <f>+'[2]Riepilogo pesi'!L71</f>
        <v>140</v>
      </c>
      <c r="O13" s="11">
        <f>+'[2]Riepilogo pesi'!M71</f>
        <v>20</v>
      </c>
      <c r="P13" s="11">
        <f>+'[2]Riepilogo pesi'!N71</f>
        <v>60</v>
      </c>
      <c r="R13" s="12">
        <f t="shared" si="0"/>
        <v>853</v>
      </c>
      <c r="S13" s="12">
        <f t="shared" si="1"/>
        <v>433</v>
      </c>
    </row>
    <row r="14" spans="1:19" x14ac:dyDescent="0.25">
      <c r="A14" s="7"/>
      <c r="B14" s="25">
        <v>160504</v>
      </c>
      <c r="C14" s="25" t="s">
        <v>32</v>
      </c>
      <c r="D14" s="10" t="s">
        <v>28</v>
      </c>
      <c r="E14" s="11">
        <f>+'[2]Riepilogo pesi'!C73</f>
        <v>368</v>
      </c>
      <c r="F14" s="11">
        <f>+'[2]Riepilogo pesi'!D73</f>
        <v>140</v>
      </c>
      <c r="G14" s="11">
        <f>+'[2]Riepilogo pesi'!E73</f>
        <v>325</v>
      </c>
      <c r="H14" s="11">
        <f>+'[2]Riepilogo pesi'!F73</f>
        <v>450</v>
      </c>
      <c r="I14" s="11">
        <f>+'[2]Riepilogo pesi'!G73</f>
        <v>180</v>
      </c>
      <c r="J14" s="11">
        <f>+'[2]Riepilogo pesi'!H73</f>
        <v>340</v>
      </c>
      <c r="K14" s="11">
        <f>+'[2]Riepilogo pesi'!I73</f>
        <v>310</v>
      </c>
      <c r="L14" s="11">
        <f>+'[2]Riepilogo pesi'!J73</f>
        <v>460</v>
      </c>
      <c r="M14" s="11">
        <f>+'[2]Riepilogo pesi'!K73</f>
        <v>530</v>
      </c>
      <c r="N14" s="11">
        <f>+'[2]Riepilogo pesi'!L73</f>
        <v>420</v>
      </c>
      <c r="O14" s="11">
        <f>+'[2]Riepilogo pesi'!M73</f>
        <v>460</v>
      </c>
      <c r="P14" s="11">
        <f>+'[2]Riepilogo pesi'!N73</f>
        <v>240</v>
      </c>
      <c r="R14" s="12">
        <f t="shared" si="0"/>
        <v>4223</v>
      </c>
      <c r="S14" s="12">
        <f t="shared" si="1"/>
        <v>1803</v>
      </c>
    </row>
    <row r="15" spans="1:19" x14ac:dyDescent="0.25">
      <c r="A15" s="7"/>
      <c r="B15" s="26"/>
      <c r="C15" s="26"/>
      <c r="D15" s="10" t="s">
        <v>33</v>
      </c>
      <c r="E15" s="11">
        <f>+'[2]Riepilogo pesi'!C49</f>
        <v>0</v>
      </c>
      <c r="F15" s="11">
        <f>+'[2]Riepilogo pesi'!D49</f>
        <v>0</v>
      </c>
      <c r="G15" s="11">
        <f>+'[2]Riepilogo pesi'!E49</f>
        <v>0</v>
      </c>
      <c r="H15" s="11">
        <f>+'[2]Riepilogo pesi'!F49</f>
        <v>0</v>
      </c>
      <c r="I15" s="11">
        <f>+'[2]Riepilogo pesi'!G49</f>
        <v>0</v>
      </c>
      <c r="J15" s="11">
        <f>+'[2]Riepilogo pesi'!H49</f>
        <v>0</v>
      </c>
      <c r="K15" s="11">
        <f>+'[2]Riepilogo pesi'!I49</f>
        <v>0</v>
      </c>
      <c r="L15" s="11">
        <f>+'[2]Riepilogo pesi'!J49</f>
        <v>0</v>
      </c>
      <c r="M15" s="11">
        <f>+'[2]Riepilogo pesi'!K49</f>
        <v>0</v>
      </c>
      <c r="N15" s="11">
        <f>+'[2]Riepilogo pesi'!L49</f>
        <v>0</v>
      </c>
      <c r="O15" s="11">
        <f>+'[2]Riepilogo pesi'!M49</f>
        <v>0</v>
      </c>
      <c r="P15" s="11">
        <f>+'[2]Riepilogo pesi'!N49</f>
        <v>0</v>
      </c>
      <c r="R15" s="12">
        <f t="shared" si="0"/>
        <v>0</v>
      </c>
      <c r="S15" s="12">
        <f t="shared" si="1"/>
        <v>0</v>
      </c>
    </row>
    <row r="16" spans="1:19" x14ac:dyDescent="0.25">
      <c r="A16" s="7"/>
      <c r="B16" s="27"/>
      <c r="C16" s="27"/>
      <c r="D16" s="10" t="s">
        <v>34</v>
      </c>
      <c r="E16" s="11">
        <f>+'[2]Riepilogo pesi'!C48</f>
        <v>0</v>
      </c>
      <c r="F16" s="11">
        <f>+'[2]Riepilogo pesi'!D48</f>
        <v>0</v>
      </c>
      <c r="G16" s="11">
        <f>+'[2]Riepilogo pesi'!E48</f>
        <v>0</v>
      </c>
      <c r="H16" s="11">
        <f>+'[2]Riepilogo pesi'!F48</f>
        <v>0</v>
      </c>
      <c r="I16" s="11">
        <f>+'[2]Riepilogo pesi'!G48</f>
        <v>0</v>
      </c>
      <c r="J16" s="11">
        <f>+'[2]Riepilogo pesi'!H48</f>
        <v>0</v>
      </c>
      <c r="K16" s="11">
        <f>+'[2]Riepilogo pesi'!I48</f>
        <v>0</v>
      </c>
      <c r="L16" s="11">
        <f>+'[2]Riepilogo pesi'!J48</f>
        <v>0</v>
      </c>
      <c r="M16" s="11">
        <f>+'[2]Riepilogo pesi'!K48</f>
        <v>0</v>
      </c>
      <c r="N16" s="11">
        <f>+'[2]Riepilogo pesi'!L48</f>
        <v>0</v>
      </c>
      <c r="O16" s="11">
        <f>+'[2]Riepilogo pesi'!M48</f>
        <v>0</v>
      </c>
      <c r="P16" s="11">
        <f>+'[2]Riepilogo pesi'!N48</f>
        <v>0</v>
      </c>
      <c r="R16" s="12">
        <f t="shared" ref="R16:R24" si="2">SUM(E16:P16)</f>
        <v>0</v>
      </c>
      <c r="S16" s="12">
        <f t="shared" ref="S16:S24" si="3">SUM(E16:J16)</f>
        <v>0</v>
      </c>
    </row>
    <row r="17" spans="1:19" x14ac:dyDescent="0.25">
      <c r="A17" s="7"/>
      <c r="B17" s="28">
        <v>170101</v>
      </c>
      <c r="C17" s="28" t="s">
        <v>35</v>
      </c>
      <c r="D17" s="10" t="s">
        <v>36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R17" s="12">
        <f t="shared" si="2"/>
        <v>0</v>
      </c>
      <c r="S17" s="12">
        <f t="shared" si="3"/>
        <v>0</v>
      </c>
    </row>
    <row r="18" spans="1:19" x14ac:dyDescent="0.25">
      <c r="A18" s="7"/>
      <c r="B18" s="13">
        <v>170107</v>
      </c>
      <c r="C18" s="13" t="s">
        <v>37</v>
      </c>
      <c r="D18" s="10" t="s">
        <v>38</v>
      </c>
      <c r="E18" s="11">
        <f>+'[2]Riepilogo pesi'!C16</f>
        <v>0</v>
      </c>
      <c r="F18" s="11">
        <f>+'[2]Riepilogo pesi'!D16</f>
        <v>0</v>
      </c>
      <c r="G18" s="11">
        <f>+'[2]Riepilogo pesi'!E16</f>
        <v>0</v>
      </c>
      <c r="H18" s="11">
        <f>+'[2]Riepilogo pesi'!F16</f>
        <v>0</v>
      </c>
      <c r="I18" s="11">
        <f>+'[2]Riepilogo pesi'!G16</f>
        <v>24090</v>
      </c>
      <c r="J18" s="11">
        <f>+'[2]Riepilogo pesi'!H16</f>
        <v>0</v>
      </c>
      <c r="K18" s="11">
        <f>+'[2]Riepilogo pesi'!I16</f>
        <v>0</v>
      </c>
      <c r="L18" s="11">
        <f>+'[2]Riepilogo pesi'!J16</f>
        <v>79720</v>
      </c>
      <c r="M18" s="11">
        <f>+'[2]Riepilogo pesi'!K16</f>
        <v>0</v>
      </c>
      <c r="N18" s="11">
        <f>+'[2]Riepilogo pesi'!L16</f>
        <v>0</v>
      </c>
      <c r="O18" s="11">
        <f>+'[2]Riepilogo pesi'!M16</f>
        <v>0</v>
      </c>
      <c r="P18" s="11">
        <f>+'[2]Riepilogo pesi'!N16</f>
        <v>0</v>
      </c>
      <c r="R18" s="12">
        <f t="shared" si="2"/>
        <v>103810</v>
      </c>
      <c r="S18" s="12">
        <f t="shared" si="3"/>
        <v>24090</v>
      </c>
    </row>
    <row r="19" spans="1:19" x14ac:dyDescent="0.25">
      <c r="A19" s="7"/>
      <c r="B19" s="29"/>
      <c r="C19" s="29"/>
      <c r="D19" s="10" t="s">
        <v>39</v>
      </c>
      <c r="E19" s="11">
        <f>+'[2]Riepilogo pesi'!C83</f>
        <v>117300</v>
      </c>
      <c r="F19" s="11">
        <f>+'[2]Riepilogo pesi'!D83</f>
        <v>148430</v>
      </c>
      <c r="G19" s="11">
        <f>+'[2]Riepilogo pesi'!E83</f>
        <v>208360</v>
      </c>
      <c r="H19" s="11">
        <f>+'[2]Riepilogo pesi'!F83</f>
        <v>179670</v>
      </c>
      <c r="I19" s="11">
        <f>+'[2]Riepilogo pesi'!G83</f>
        <v>146660</v>
      </c>
      <c r="J19" s="11">
        <f>+'[2]Riepilogo pesi'!H83</f>
        <v>179840</v>
      </c>
      <c r="K19" s="11">
        <f>+'[2]Riepilogo pesi'!I83</f>
        <v>179840</v>
      </c>
      <c r="L19" s="11">
        <f>+'[2]Riepilogo pesi'!J83</f>
        <v>146060</v>
      </c>
      <c r="M19" s="11">
        <f>+'[2]Riepilogo pesi'!K83</f>
        <v>214650</v>
      </c>
      <c r="N19" s="11">
        <f>+'[2]Riepilogo pesi'!L83</f>
        <v>249080</v>
      </c>
      <c r="O19" s="11">
        <f>+'[2]Riepilogo pesi'!M83</f>
        <v>230060</v>
      </c>
      <c r="P19" s="11">
        <f>+'[2]Riepilogo pesi'!N83</f>
        <v>140780</v>
      </c>
      <c r="R19" s="12">
        <f t="shared" si="2"/>
        <v>2140730</v>
      </c>
      <c r="S19" s="12">
        <f t="shared" si="3"/>
        <v>980260</v>
      </c>
    </row>
    <row r="20" spans="1:19" x14ac:dyDescent="0.25">
      <c r="A20" s="7"/>
      <c r="B20" s="29"/>
      <c r="C20" s="29"/>
      <c r="D20" s="10" t="s">
        <v>40</v>
      </c>
      <c r="E20" s="11">
        <f>+'[2]Riepilogo pesi'!C86</f>
        <v>19420</v>
      </c>
      <c r="F20" s="11">
        <f>+'[2]Riepilogo pesi'!D86</f>
        <v>0</v>
      </c>
      <c r="G20" s="11">
        <f>+'[2]Riepilogo pesi'!E86</f>
        <v>0</v>
      </c>
      <c r="H20" s="11">
        <f>+'[2]Riepilogo pesi'!F86</f>
        <v>0</v>
      </c>
      <c r="I20" s="11">
        <f>+'[2]Riepilogo pesi'!G86</f>
        <v>0</v>
      </c>
      <c r="J20" s="11">
        <f>+'[2]Riepilogo pesi'!H86</f>
        <v>0</v>
      </c>
      <c r="K20" s="11">
        <f>+'[2]Riepilogo pesi'!I86</f>
        <v>0</v>
      </c>
      <c r="L20" s="11">
        <f>+'[2]Riepilogo pesi'!J86</f>
        <v>0</v>
      </c>
      <c r="M20" s="11">
        <f>+'[2]Riepilogo pesi'!K86</f>
        <v>0</v>
      </c>
      <c r="N20" s="11">
        <f>+'[2]Riepilogo pesi'!L86</f>
        <v>0</v>
      </c>
      <c r="O20" s="11">
        <f>+'[2]Riepilogo pesi'!M86</f>
        <v>0</v>
      </c>
      <c r="P20" s="11">
        <f>+'[2]Riepilogo pesi'!N86</f>
        <v>16940</v>
      </c>
      <c r="R20" s="12">
        <f t="shared" si="2"/>
        <v>36360</v>
      </c>
      <c r="S20" s="12">
        <f t="shared" si="3"/>
        <v>19420</v>
      </c>
    </row>
    <row r="21" spans="1:19" x14ac:dyDescent="0.25">
      <c r="A21" s="7"/>
      <c r="B21" s="29"/>
      <c r="C21" s="29"/>
      <c r="D21" s="10" t="s">
        <v>41</v>
      </c>
      <c r="E21" s="11">
        <f>+'[2]Riepilogo pesi'!C105</f>
        <v>0</v>
      </c>
      <c r="F21" s="11">
        <f>+'[2]Riepilogo pesi'!D105</f>
        <v>0</v>
      </c>
      <c r="G21" s="11">
        <f>+'[2]Riepilogo pesi'!E105</f>
        <v>0</v>
      </c>
      <c r="H21" s="11">
        <f>+'[2]Riepilogo pesi'!F105</f>
        <v>0</v>
      </c>
      <c r="I21" s="11">
        <f>+'[2]Riepilogo pesi'!G105</f>
        <v>0</v>
      </c>
      <c r="J21" s="11">
        <f>+'[2]Riepilogo pesi'!H105</f>
        <v>0</v>
      </c>
      <c r="K21" s="11">
        <f>+'[2]Riepilogo pesi'!I105</f>
        <v>0</v>
      </c>
      <c r="L21" s="11">
        <f>+'[2]Riepilogo pesi'!J105</f>
        <v>0</v>
      </c>
      <c r="M21" s="11">
        <f>+'[2]Riepilogo pesi'!K105</f>
        <v>0</v>
      </c>
      <c r="N21" s="11">
        <f>+'[2]Riepilogo pesi'!L105</f>
        <v>0</v>
      </c>
      <c r="O21" s="11">
        <f>+'[2]Riepilogo pesi'!M105</f>
        <v>0</v>
      </c>
      <c r="P21" s="11">
        <f>+'[2]Riepilogo pesi'!N105</f>
        <v>0</v>
      </c>
      <c r="R21" s="12">
        <f t="shared" si="2"/>
        <v>0</v>
      </c>
      <c r="S21" s="12">
        <f t="shared" si="3"/>
        <v>0</v>
      </c>
    </row>
    <row r="22" spans="1:19" x14ac:dyDescent="0.25">
      <c r="A22" s="7"/>
      <c r="B22" s="14"/>
      <c r="C22" s="14"/>
      <c r="D22" s="10" t="s">
        <v>36</v>
      </c>
      <c r="E22" s="11">
        <f>+'[2]Riepilogo pesi'!C88</f>
        <v>0</v>
      </c>
      <c r="F22" s="11">
        <f>+'[2]Riepilogo pesi'!D88</f>
        <v>0</v>
      </c>
      <c r="G22" s="11">
        <f>+'[2]Riepilogo pesi'!E88</f>
        <v>0</v>
      </c>
      <c r="H22" s="11">
        <f>+'[2]Riepilogo pesi'!F88</f>
        <v>0</v>
      </c>
      <c r="I22" s="11">
        <f>+'[2]Riepilogo pesi'!G88</f>
        <v>0</v>
      </c>
      <c r="J22" s="11">
        <f>+'[2]Riepilogo pesi'!H88</f>
        <v>0</v>
      </c>
      <c r="K22" s="11">
        <f>+'[2]Riepilogo pesi'!I88</f>
        <v>0</v>
      </c>
      <c r="L22" s="11">
        <f>+'[2]Riepilogo pesi'!J88</f>
        <v>0</v>
      </c>
      <c r="M22" s="11">
        <f>+'[2]Riepilogo pesi'!K88</f>
        <v>0</v>
      </c>
      <c r="N22" s="11">
        <f>+'[2]Riepilogo pesi'!L88</f>
        <v>0</v>
      </c>
      <c r="O22" s="11">
        <f>+'[2]Riepilogo pesi'!M88</f>
        <v>0</v>
      </c>
      <c r="P22" s="11">
        <f>+'[2]Riepilogo pesi'!N88</f>
        <v>0</v>
      </c>
      <c r="R22" s="12">
        <f t="shared" si="2"/>
        <v>0</v>
      </c>
      <c r="S22" s="12">
        <f t="shared" si="3"/>
        <v>0</v>
      </c>
    </row>
    <row r="23" spans="1:19" x14ac:dyDescent="0.25">
      <c r="A23" s="7"/>
      <c r="B23" s="30">
        <v>170604</v>
      </c>
      <c r="C23" s="30" t="s">
        <v>42</v>
      </c>
      <c r="D23" s="10" t="s">
        <v>43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R23" s="12">
        <f t="shared" si="2"/>
        <v>0</v>
      </c>
      <c r="S23" s="12">
        <f t="shared" si="3"/>
        <v>0</v>
      </c>
    </row>
    <row r="24" spans="1:19" x14ac:dyDescent="0.25">
      <c r="A24" s="7"/>
      <c r="B24" s="30">
        <v>170904</v>
      </c>
      <c r="C24" s="30" t="s">
        <v>44</v>
      </c>
      <c r="D24" s="10" t="s">
        <v>45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R24" s="12">
        <f t="shared" si="2"/>
        <v>0</v>
      </c>
      <c r="S24" s="12">
        <f t="shared" si="3"/>
        <v>0</v>
      </c>
    </row>
    <row r="25" spans="1:19" x14ac:dyDescent="0.25">
      <c r="A25" s="7"/>
      <c r="B25" s="8">
        <v>200101</v>
      </c>
      <c r="C25" s="9" t="s">
        <v>46</v>
      </c>
      <c r="D25" s="10" t="s">
        <v>19</v>
      </c>
      <c r="E25" s="11">
        <f>+'[2]Riepilogo pesi'!C14</f>
        <v>976400</v>
      </c>
      <c r="F25" s="11">
        <f>+'[2]Riepilogo pesi'!D14</f>
        <v>840580</v>
      </c>
      <c r="G25" s="11">
        <f>+'[2]Riepilogo pesi'!E14</f>
        <v>993560</v>
      </c>
      <c r="H25" s="11">
        <f>+'[2]Riepilogo pesi'!F14</f>
        <v>797640</v>
      </c>
      <c r="I25" s="11">
        <f>+'[2]Riepilogo pesi'!G14</f>
        <v>1035420</v>
      </c>
      <c r="J25" s="11">
        <f>+'[2]Riepilogo pesi'!H14</f>
        <v>980320</v>
      </c>
      <c r="K25" s="11">
        <f>+'[2]Riepilogo pesi'!I14</f>
        <v>846000</v>
      </c>
      <c r="L25" s="11">
        <f>+'[2]Riepilogo pesi'!J14</f>
        <v>785020</v>
      </c>
      <c r="M25" s="11">
        <f>+'[2]Riepilogo pesi'!K14</f>
        <v>917950</v>
      </c>
      <c r="N25" s="11">
        <f>+'[2]Riepilogo pesi'!L14</f>
        <v>982360</v>
      </c>
      <c r="O25" s="11">
        <f>+'[2]Riepilogo pesi'!M14</f>
        <v>954350</v>
      </c>
      <c r="P25" s="11">
        <f>+'[2]Riepilogo pesi'!N14</f>
        <v>970950</v>
      </c>
      <c r="R25" s="12">
        <f t="shared" si="0"/>
        <v>11080550</v>
      </c>
      <c r="S25" s="12">
        <f t="shared" si="1"/>
        <v>5623920</v>
      </c>
    </row>
    <row r="26" spans="1:19" x14ac:dyDescent="0.25">
      <c r="A26" s="7"/>
      <c r="B26" s="31">
        <v>200102</v>
      </c>
      <c r="C26" s="32" t="s">
        <v>47</v>
      </c>
      <c r="D26" s="10" t="s">
        <v>19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R26" s="12">
        <f t="shared" ref="R26" si="4">SUM(E26:P26)</f>
        <v>0</v>
      </c>
      <c r="S26" s="12">
        <f t="shared" ref="S26" si="5">SUM(E26:J26)</f>
        <v>0</v>
      </c>
    </row>
    <row r="27" spans="1:19" x14ac:dyDescent="0.25">
      <c r="A27" s="7"/>
      <c r="B27" s="33">
        <v>200108</v>
      </c>
      <c r="C27" s="33" t="s">
        <v>48</v>
      </c>
      <c r="D27" s="10" t="s">
        <v>49</v>
      </c>
      <c r="E27" s="18">
        <f>+'[2]Riepilogo pesi'!C30</f>
        <v>949020</v>
      </c>
      <c r="F27" s="18">
        <f>+'[2]Riepilogo pesi'!D30</f>
        <v>778880</v>
      </c>
      <c r="G27" s="18">
        <f>+'[2]Riepilogo pesi'!E30</f>
        <v>882500</v>
      </c>
      <c r="H27" s="18">
        <f>+'[2]Riepilogo pesi'!F30</f>
        <v>787920</v>
      </c>
      <c r="I27" s="18">
        <f>+'[2]Riepilogo pesi'!G30</f>
        <v>893900</v>
      </c>
      <c r="J27" s="18">
        <f>+'[2]Riepilogo pesi'!H30</f>
        <v>807740</v>
      </c>
      <c r="K27" s="18">
        <f>+'[2]Riepilogo pesi'!I30</f>
        <v>565260</v>
      </c>
      <c r="L27" s="18">
        <f>+'[2]Riepilogo pesi'!J30</f>
        <v>833360</v>
      </c>
      <c r="M27" s="18">
        <f>+'[2]Riepilogo pesi'!K30</f>
        <v>761540</v>
      </c>
      <c r="N27" s="18">
        <f>+'[2]Riepilogo pesi'!L30</f>
        <v>806480</v>
      </c>
      <c r="O27" s="18">
        <f>+'[2]Riepilogo pesi'!M30</f>
        <v>722480</v>
      </c>
      <c r="P27" s="18">
        <f>+'[2]Riepilogo pesi'!N30</f>
        <v>574060</v>
      </c>
      <c r="R27" s="12">
        <f t="shared" si="0"/>
        <v>9363140</v>
      </c>
      <c r="S27" s="12">
        <f t="shared" si="1"/>
        <v>5099960</v>
      </c>
    </row>
    <row r="28" spans="1:19" x14ac:dyDescent="0.25">
      <c r="A28" s="7"/>
      <c r="B28" s="34"/>
      <c r="C28" s="34"/>
      <c r="D28" s="10" t="s">
        <v>50</v>
      </c>
      <c r="E28" s="18">
        <f>+'[2]Riepilogo pesi'!C37</f>
        <v>0</v>
      </c>
      <c r="F28" s="18">
        <f>+'[2]Riepilogo pesi'!D37</f>
        <v>0</v>
      </c>
      <c r="G28" s="18">
        <f>+'[2]Riepilogo pesi'!E37</f>
        <v>0</v>
      </c>
      <c r="H28" s="18">
        <f>+'[2]Riepilogo pesi'!F37</f>
        <v>0</v>
      </c>
      <c r="I28" s="18">
        <f>+'[2]Riepilogo pesi'!G37</f>
        <v>0</v>
      </c>
      <c r="J28" s="18">
        <f>+'[2]Riepilogo pesi'!H37</f>
        <v>0</v>
      </c>
      <c r="K28" s="18">
        <f>+'[2]Riepilogo pesi'!I37</f>
        <v>18440</v>
      </c>
      <c r="L28" s="18">
        <f>+'[2]Riepilogo pesi'!J37</f>
        <v>0</v>
      </c>
      <c r="M28" s="18">
        <f>+'[2]Riepilogo pesi'!K37</f>
        <v>0</v>
      </c>
      <c r="N28" s="18">
        <f>+'[2]Riepilogo pesi'!L37</f>
        <v>0</v>
      </c>
      <c r="O28" s="18">
        <f>+'[2]Riepilogo pesi'!M37</f>
        <v>0</v>
      </c>
      <c r="P28" s="18">
        <f>+'[2]Riepilogo pesi'!N37</f>
        <v>0</v>
      </c>
      <c r="R28" s="12">
        <f t="shared" ref="R28" si="6">SUM(E28:P28)</f>
        <v>18440</v>
      </c>
      <c r="S28" s="12">
        <f t="shared" ref="S28" si="7">SUM(E28:J28)</f>
        <v>0</v>
      </c>
    </row>
    <row r="29" spans="1:19" x14ac:dyDescent="0.25">
      <c r="A29" s="7"/>
      <c r="B29" s="34"/>
      <c r="C29" s="34"/>
      <c r="D29" s="10" t="s">
        <v>51</v>
      </c>
      <c r="E29" s="18">
        <f>+'[2]Riepilogo pesi'!C35</f>
        <v>0</v>
      </c>
      <c r="F29" s="18">
        <f>+'[2]Riepilogo pesi'!D35</f>
        <v>0</v>
      </c>
      <c r="G29" s="18">
        <f>+'[2]Riepilogo pesi'!E35</f>
        <v>0</v>
      </c>
      <c r="H29" s="18">
        <f>+'[2]Riepilogo pesi'!F35</f>
        <v>0</v>
      </c>
      <c r="I29" s="18">
        <f>+'[2]Riepilogo pesi'!G35</f>
        <v>0</v>
      </c>
      <c r="J29" s="18">
        <f>+'[2]Riepilogo pesi'!H35</f>
        <v>0</v>
      </c>
      <c r="K29" s="18">
        <f>+'[2]Riepilogo pesi'!I35</f>
        <v>0</v>
      </c>
      <c r="L29" s="18">
        <f>+'[2]Riepilogo pesi'!J35</f>
        <v>0</v>
      </c>
      <c r="M29" s="18">
        <f>+'[2]Riepilogo pesi'!K35</f>
        <v>0</v>
      </c>
      <c r="N29" s="18">
        <f>+'[2]Riepilogo pesi'!L35</f>
        <v>0</v>
      </c>
      <c r="O29" s="18">
        <f>+'[2]Riepilogo pesi'!M35</f>
        <v>0</v>
      </c>
      <c r="P29" s="18">
        <f>+'[2]Riepilogo pesi'!N35</f>
        <v>168380</v>
      </c>
      <c r="R29" s="12"/>
      <c r="S29" s="12"/>
    </row>
    <row r="30" spans="1:19" x14ac:dyDescent="0.25">
      <c r="A30" s="7"/>
      <c r="B30" s="35"/>
      <c r="C30" s="35"/>
      <c r="D30" s="10" t="s">
        <v>52</v>
      </c>
      <c r="E30" s="18">
        <f>+'[2]Riepilogo pesi'!C89+'[2]Riepilogo pesi'!C90</f>
        <v>787160</v>
      </c>
      <c r="F30" s="18">
        <f>+'[2]Riepilogo pesi'!D89+'[2]Riepilogo pesi'!D90</f>
        <v>702940</v>
      </c>
      <c r="G30" s="18">
        <f>+'[2]Riepilogo pesi'!E89+'[2]Riepilogo pesi'!E90</f>
        <v>803600</v>
      </c>
      <c r="H30" s="18">
        <f>+'[2]Riepilogo pesi'!F89+'[2]Riepilogo pesi'!F90</f>
        <v>743640</v>
      </c>
      <c r="I30" s="18">
        <f>+'[2]Riepilogo pesi'!G89+'[2]Riepilogo pesi'!G90</f>
        <v>832300</v>
      </c>
      <c r="J30" s="18">
        <f>+'[2]Riepilogo pesi'!H89+'[2]Riepilogo pesi'!H90</f>
        <v>820920</v>
      </c>
      <c r="K30" s="18">
        <f>+'[2]Riepilogo pesi'!I89+'[2]Riepilogo pesi'!I90</f>
        <v>1035420</v>
      </c>
      <c r="L30" s="18">
        <f>+'[2]Riepilogo pesi'!J89+'[2]Riepilogo pesi'!J90</f>
        <v>770120</v>
      </c>
      <c r="M30" s="18">
        <f>+'[2]Riepilogo pesi'!K89+'[2]Riepilogo pesi'!K90</f>
        <v>737040</v>
      </c>
      <c r="N30" s="18">
        <f>+'[2]Riepilogo pesi'!L89+'[2]Riepilogo pesi'!L90</f>
        <v>811340</v>
      </c>
      <c r="O30" s="18">
        <f>+'[2]Riepilogo pesi'!M89+'[2]Riepilogo pesi'!M90</f>
        <v>870060</v>
      </c>
      <c r="P30" s="18">
        <f>+'[2]Riepilogo pesi'!N89+'[2]Riepilogo pesi'!N90</f>
        <v>823760</v>
      </c>
      <c r="R30" s="12">
        <f t="shared" si="0"/>
        <v>9738300</v>
      </c>
      <c r="S30" s="12">
        <f t="shared" si="1"/>
        <v>4690560</v>
      </c>
    </row>
    <row r="31" spans="1:19" x14ac:dyDescent="0.25">
      <c r="A31" s="7"/>
      <c r="B31" s="13">
        <v>200110</v>
      </c>
      <c r="C31" s="13" t="s">
        <v>53</v>
      </c>
      <c r="D31" s="10" t="s">
        <v>54</v>
      </c>
      <c r="E31" s="18">
        <f>+'[2]Riepilogo pesi'!C17</f>
        <v>340</v>
      </c>
      <c r="F31" s="18">
        <f>+'[2]Riepilogo pesi'!D17</f>
        <v>0</v>
      </c>
      <c r="G31" s="18">
        <f>+'[2]Riepilogo pesi'!E17</f>
        <v>0</v>
      </c>
      <c r="H31" s="18">
        <f>+'[2]Riepilogo pesi'!F17</f>
        <v>0</v>
      </c>
      <c r="I31" s="18">
        <f>+'[2]Riepilogo pesi'!G17</f>
        <v>0</v>
      </c>
      <c r="J31" s="18">
        <f>+'[2]Riepilogo pesi'!H17</f>
        <v>0</v>
      </c>
      <c r="K31" s="18">
        <f>+'[2]Riepilogo pesi'!I17</f>
        <v>0</v>
      </c>
      <c r="L31" s="18">
        <f>+'[2]Riepilogo pesi'!J17</f>
        <v>0</v>
      </c>
      <c r="M31" s="18">
        <f>+'[2]Riepilogo pesi'!K17</f>
        <v>360</v>
      </c>
      <c r="N31" s="18">
        <f>+'[2]Riepilogo pesi'!L17</f>
        <v>0</v>
      </c>
      <c r="O31" s="18">
        <f>+'[2]Riepilogo pesi'!M17</f>
        <v>400</v>
      </c>
      <c r="P31" s="18">
        <f>+'[2]Riepilogo pesi'!N17</f>
        <v>0</v>
      </c>
      <c r="R31" s="12">
        <f t="shared" si="0"/>
        <v>1100</v>
      </c>
      <c r="S31" s="12">
        <f t="shared" si="1"/>
        <v>340</v>
      </c>
    </row>
    <row r="32" spans="1:19" x14ac:dyDescent="0.25">
      <c r="A32" s="7"/>
      <c r="B32" s="14"/>
      <c r="C32" s="14"/>
      <c r="D32" s="10" t="s">
        <v>55</v>
      </c>
      <c r="E32" s="18">
        <f>+'[2]Riepilogo pesi'!C87+'[2]Riepilogo pesi'!C164</f>
        <v>26220</v>
      </c>
      <c r="F32" s="18">
        <f>+'[2]Riepilogo pesi'!D87+'[2]Riepilogo pesi'!D164</f>
        <v>23400</v>
      </c>
      <c r="G32" s="18">
        <f>+'[2]Riepilogo pesi'!E87+'[2]Riepilogo pesi'!E164</f>
        <v>30520</v>
      </c>
      <c r="H32" s="18">
        <f>+'[2]Riepilogo pesi'!F87+'[2]Riepilogo pesi'!F164</f>
        <v>32200</v>
      </c>
      <c r="I32" s="18">
        <f>+'[2]Riepilogo pesi'!G87+'[2]Riepilogo pesi'!G164</f>
        <v>41550</v>
      </c>
      <c r="J32" s="18">
        <f>+'[2]Riepilogo pesi'!H87+'[2]Riepilogo pesi'!H164</f>
        <v>40550</v>
      </c>
      <c r="K32" s="18">
        <f>+'[2]Riepilogo pesi'!I87+'[2]Riepilogo pesi'!I164</f>
        <v>29590</v>
      </c>
      <c r="L32" s="18">
        <f>+'[2]Riepilogo pesi'!J87+'[2]Riepilogo pesi'!J164</f>
        <v>29810</v>
      </c>
      <c r="M32" s="18">
        <f>+'[2]Riepilogo pesi'!K87+'[2]Riepilogo pesi'!K164</f>
        <v>35440</v>
      </c>
      <c r="N32" s="18">
        <f>+'[2]Riepilogo pesi'!L87+'[2]Riepilogo pesi'!L164</f>
        <v>45430</v>
      </c>
      <c r="O32" s="18">
        <f>+'[2]Riepilogo pesi'!M87+'[2]Riepilogo pesi'!M164</f>
        <v>37700</v>
      </c>
      <c r="P32" s="18">
        <f>+'[2]Riepilogo pesi'!N87+'[2]Riepilogo pesi'!N164</f>
        <v>25590</v>
      </c>
      <c r="R32" s="12">
        <f t="shared" si="0"/>
        <v>398000</v>
      </c>
      <c r="S32" s="12">
        <f t="shared" si="1"/>
        <v>194440</v>
      </c>
    </row>
    <row r="33" spans="1:19" x14ac:dyDescent="0.25">
      <c r="A33" s="7"/>
      <c r="B33" s="21">
        <v>200113</v>
      </c>
      <c r="C33" s="22" t="s">
        <v>56</v>
      </c>
      <c r="D33" s="10" t="s">
        <v>43</v>
      </c>
      <c r="E33" s="11">
        <f>+'[2]Riepilogo pesi'!C63</f>
        <v>6</v>
      </c>
      <c r="F33" s="11">
        <f>+'[2]Riepilogo pesi'!D63</f>
        <v>13</v>
      </c>
      <c r="G33" s="11">
        <f>+'[2]Riepilogo pesi'!E63</f>
        <v>30</v>
      </c>
      <c r="H33" s="11">
        <f>+'[2]Riepilogo pesi'!F63</f>
        <v>7</v>
      </c>
      <c r="I33" s="11">
        <f>+'[2]Riepilogo pesi'!G63</f>
        <v>34</v>
      </c>
      <c r="J33" s="11">
        <f>+'[2]Riepilogo pesi'!H63</f>
        <v>7</v>
      </c>
      <c r="K33" s="11">
        <f>+'[2]Riepilogo pesi'!I63</f>
        <v>15</v>
      </c>
      <c r="L33" s="11">
        <f>+'[2]Riepilogo pesi'!J63</f>
        <v>34</v>
      </c>
      <c r="M33" s="11">
        <f>+'[2]Riepilogo pesi'!K63</f>
        <v>18</v>
      </c>
      <c r="N33" s="11">
        <f>+'[2]Riepilogo pesi'!L63</f>
        <v>60</v>
      </c>
      <c r="O33" s="11">
        <f>+'[2]Riepilogo pesi'!M63</f>
        <v>35</v>
      </c>
      <c r="P33" s="11">
        <f>+'[2]Riepilogo pesi'!N63</f>
        <v>48</v>
      </c>
      <c r="R33" s="12">
        <f t="shared" si="0"/>
        <v>307</v>
      </c>
      <c r="S33" s="12">
        <f t="shared" si="1"/>
        <v>97</v>
      </c>
    </row>
    <row r="34" spans="1:19" x14ac:dyDescent="0.25">
      <c r="A34" s="7"/>
      <c r="B34" s="21">
        <v>200114</v>
      </c>
      <c r="C34" s="22" t="s">
        <v>57</v>
      </c>
      <c r="D34" s="10" t="s">
        <v>43</v>
      </c>
      <c r="E34" s="11">
        <f>+'[2]Riepilogo pesi'!C64</f>
        <v>0</v>
      </c>
      <c r="F34" s="11">
        <f>+'[2]Riepilogo pesi'!D64</f>
        <v>16</v>
      </c>
      <c r="G34" s="11">
        <f>+'[2]Riepilogo pesi'!E64</f>
        <v>0</v>
      </c>
      <c r="H34" s="11">
        <f>+'[2]Riepilogo pesi'!F64</f>
        <v>40</v>
      </c>
      <c r="I34" s="11">
        <f>+'[2]Riepilogo pesi'!G64</f>
        <v>43</v>
      </c>
      <c r="J34" s="11">
        <f>+'[2]Riepilogo pesi'!H64</f>
        <v>18</v>
      </c>
      <c r="K34" s="11">
        <f>+'[2]Riepilogo pesi'!I64</f>
        <v>25</v>
      </c>
      <c r="L34" s="11">
        <f>+'[2]Riepilogo pesi'!J64</f>
        <v>17</v>
      </c>
      <c r="M34" s="11">
        <f>+'[2]Riepilogo pesi'!K64</f>
        <v>88</v>
      </c>
      <c r="N34" s="11">
        <f>+'[2]Riepilogo pesi'!L64</f>
        <v>10</v>
      </c>
      <c r="O34" s="11">
        <f>+'[2]Riepilogo pesi'!M64</f>
        <v>37</v>
      </c>
      <c r="P34" s="11">
        <f>+'[2]Riepilogo pesi'!N64</f>
        <v>0</v>
      </c>
      <c r="R34" s="12">
        <f t="shared" si="0"/>
        <v>294</v>
      </c>
      <c r="S34" s="12">
        <f t="shared" si="1"/>
        <v>117</v>
      </c>
    </row>
    <row r="35" spans="1:19" x14ac:dyDescent="0.25">
      <c r="A35" s="7"/>
      <c r="B35" s="21">
        <v>200115</v>
      </c>
      <c r="C35" s="22" t="s">
        <v>58</v>
      </c>
      <c r="D35" s="10" t="s">
        <v>43</v>
      </c>
      <c r="E35" s="11">
        <f>+'[2]Riepilogo pesi'!C65</f>
        <v>23</v>
      </c>
      <c r="F35" s="11">
        <f>+'[2]Riepilogo pesi'!D65</f>
        <v>0</v>
      </c>
      <c r="G35" s="11">
        <f>+'[2]Riepilogo pesi'!E65</f>
        <v>22</v>
      </c>
      <c r="H35" s="11">
        <f>+'[2]Riepilogo pesi'!F65</f>
        <v>36</v>
      </c>
      <c r="I35" s="11">
        <f>+'[2]Riepilogo pesi'!G65</f>
        <v>8</v>
      </c>
      <c r="J35" s="11">
        <f>+'[2]Riepilogo pesi'!H65</f>
        <v>0</v>
      </c>
      <c r="K35" s="11">
        <f>+'[2]Riepilogo pesi'!I65</f>
        <v>20</v>
      </c>
      <c r="L35" s="11">
        <f>+'[2]Riepilogo pesi'!J65</f>
        <v>37</v>
      </c>
      <c r="M35" s="11">
        <f>+'[2]Riepilogo pesi'!K65</f>
        <v>18</v>
      </c>
      <c r="N35" s="11">
        <f>+'[2]Riepilogo pesi'!L65</f>
        <v>14</v>
      </c>
      <c r="O35" s="11">
        <f>+'[2]Riepilogo pesi'!M65</f>
        <v>21</v>
      </c>
      <c r="P35" s="11">
        <f>+'[2]Riepilogo pesi'!N65</f>
        <v>23</v>
      </c>
      <c r="R35" s="12">
        <f t="shared" si="0"/>
        <v>222</v>
      </c>
      <c r="S35" s="12">
        <f t="shared" si="1"/>
        <v>89</v>
      </c>
    </row>
    <row r="36" spans="1:19" x14ac:dyDescent="0.25">
      <c r="A36" s="7"/>
      <c r="B36" s="21">
        <v>200119</v>
      </c>
      <c r="C36" s="22" t="s">
        <v>59</v>
      </c>
      <c r="D36" s="10" t="s">
        <v>43</v>
      </c>
      <c r="E36" s="11">
        <f>+'[2]Riepilogo pesi'!C66</f>
        <v>20</v>
      </c>
      <c r="F36" s="11">
        <f>+'[2]Riepilogo pesi'!D66</f>
        <v>15</v>
      </c>
      <c r="G36" s="11">
        <f>+'[2]Riepilogo pesi'!E66</f>
        <v>66</v>
      </c>
      <c r="H36" s="11">
        <f>+'[2]Riepilogo pesi'!F66</f>
        <v>87</v>
      </c>
      <c r="I36" s="11">
        <f>+'[2]Riepilogo pesi'!G66</f>
        <v>34</v>
      </c>
      <c r="J36" s="11">
        <f>+'[2]Riepilogo pesi'!H66</f>
        <v>30</v>
      </c>
      <c r="K36" s="11">
        <f>+'[2]Riepilogo pesi'!I66</f>
        <v>59</v>
      </c>
      <c r="L36" s="11">
        <f>+'[2]Riepilogo pesi'!J66</f>
        <v>74</v>
      </c>
      <c r="M36" s="11">
        <f>+'[2]Riepilogo pesi'!K66</f>
        <v>103</v>
      </c>
      <c r="N36" s="11">
        <f>+'[2]Riepilogo pesi'!L66</f>
        <v>92</v>
      </c>
      <c r="O36" s="11">
        <f>+'[2]Riepilogo pesi'!M66</f>
        <v>37</v>
      </c>
      <c r="P36" s="11">
        <f>+'[2]Riepilogo pesi'!N66</f>
        <v>15</v>
      </c>
      <c r="R36" s="12">
        <f t="shared" si="0"/>
        <v>632</v>
      </c>
      <c r="S36" s="12">
        <f t="shared" si="1"/>
        <v>252</v>
      </c>
    </row>
    <row r="37" spans="1:19" x14ac:dyDescent="0.25">
      <c r="A37" s="7"/>
      <c r="B37" s="36">
        <v>200121</v>
      </c>
      <c r="C37" s="36" t="s">
        <v>60</v>
      </c>
      <c r="D37" s="10" t="s">
        <v>61</v>
      </c>
      <c r="E37" s="11">
        <f>+'[2]Riepilogo pesi'!C18</f>
        <v>288</v>
      </c>
      <c r="F37" s="11">
        <f>+'[2]Riepilogo pesi'!D18</f>
        <v>415</v>
      </c>
      <c r="G37" s="11">
        <f>+'[2]Riepilogo pesi'!E18</f>
        <v>487</v>
      </c>
      <c r="H37" s="11">
        <f>+'[2]Riepilogo pesi'!F18</f>
        <v>0</v>
      </c>
      <c r="I37" s="11">
        <f>+'[2]Riepilogo pesi'!G18</f>
        <v>426</v>
      </c>
      <c r="J37" s="11">
        <f>+'[2]Riepilogo pesi'!H18</f>
        <v>136</v>
      </c>
      <c r="K37" s="11">
        <f>+'[2]Riepilogo pesi'!I18</f>
        <v>368</v>
      </c>
      <c r="L37" s="11">
        <f>+'[2]Riepilogo pesi'!J18</f>
        <v>739</v>
      </c>
      <c r="M37" s="11">
        <f>+'[2]Riepilogo pesi'!K18</f>
        <v>123</v>
      </c>
      <c r="N37" s="11">
        <f>+'[2]Riepilogo pesi'!L18</f>
        <v>489</v>
      </c>
      <c r="O37" s="11">
        <f>+'[2]Riepilogo pesi'!M18</f>
        <v>0</v>
      </c>
      <c r="P37" s="11">
        <f>+'[2]Riepilogo pesi'!N18</f>
        <v>660</v>
      </c>
      <c r="R37" s="12">
        <f t="shared" si="0"/>
        <v>4131</v>
      </c>
      <c r="S37" s="12">
        <f t="shared" si="1"/>
        <v>1752</v>
      </c>
    </row>
    <row r="38" spans="1:19" x14ac:dyDescent="0.25">
      <c r="A38" s="7"/>
      <c r="B38" s="37"/>
      <c r="C38" s="37"/>
      <c r="D38" s="10" t="s">
        <v>28</v>
      </c>
      <c r="E38" s="11">
        <f>+'[2]Riepilogo pesi'!C72</f>
        <v>7</v>
      </c>
      <c r="F38" s="11">
        <f>+'[2]Riepilogo pesi'!D72</f>
        <v>0</v>
      </c>
      <c r="G38" s="11">
        <f>+'[2]Riepilogo pesi'!E72</f>
        <v>0</v>
      </c>
      <c r="H38" s="11">
        <f>+'[2]Riepilogo pesi'!F72</f>
        <v>0</v>
      </c>
      <c r="I38" s="11">
        <f>+'[2]Riepilogo pesi'!G72</f>
        <v>0</v>
      </c>
      <c r="J38" s="11">
        <f>+'[2]Riepilogo pesi'!H72</f>
        <v>0</v>
      </c>
      <c r="K38" s="11">
        <f>+'[2]Riepilogo pesi'!I72</f>
        <v>0</v>
      </c>
      <c r="L38" s="11">
        <f>+'[2]Riepilogo pesi'!J72</f>
        <v>0</v>
      </c>
      <c r="M38" s="11">
        <f>+'[2]Riepilogo pesi'!K72</f>
        <v>0</v>
      </c>
      <c r="N38" s="11">
        <f>+'[2]Riepilogo pesi'!L72</f>
        <v>20</v>
      </c>
      <c r="O38" s="11">
        <f>+'[2]Riepilogo pesi'!M72</f>
        <v>0</v>
      </c>
      <c r="P38" s="11">
        <f>+'[2]Riepilogo pesi'!N72</f>
        <v>0</v>
      </c>
      <c r="R38" s="12">
        <f t="shared" si="0"/>
        <v>27</v>
      </c>
      <c r="S38" s="12">
        <f t="shared" si="1"/>
        <v>7</v>
      </c>
    </row>
    <row r="39" spans="1:19" x14ac:dyDescent="0.25">
      <c r="A39" s="7"/>
      <c r="B39" s="36">
        <v>200123</v>
      </c>
      <c r="C39" s="38" t="s">
        <v>62</v>
      </c>
      <c r="D39" s="10" t="s">
        <v>61</v>
      </c>
      <c r="E39" s="11">
        <f>+'[2]Riepilogo pesi'!C19</f>
        <v>0</v>
      </c>
      <c r="F39" s="11">
        <f>+'[2]Riepilogo pesi'!D19</f>
        <v>0</v>
      </c>
      <c r="G39" s="11">
        <f>+'[2]Riepilogo pesi'!E19</f>
        <v>0</v>
      </c>
      <c r="H39" s="11">
        <f>+'[2]Riepilogo pesi'!F19</f>
        <v>0</v>
      </c>
      <c r="I39" s="11">
        <f>+'[2]Riepilogo pesi'!G19</f>
        <v>0</v>
      </c>
      <c r="J39" s="11">
        <f>+'[2]Riepilogo pesi'!H19</f>
        <v>0</v>
      </c>
      <c r="K39" s="11">
        <f>+'[2]Riepilogo pesi'!I19</f>
        <v>0</v>
      </c>
      <c r="L39" s="11">
        <f>+'[2]Riepilogo pesi'!J19</f>
        <v>0</v>
      </c>
      <c r="M39" s="11">
        <f>+'[2]Riepilogo pesi'!K19</f>
        <v>0</v>
      </c>
      <c r="N39" s="11">
        <f>+'[2]Riepilogo pesi'!L19</f>
        <v>0</v>
      </c>
      <c r="O39" s="11">
        <f>+'[2]Riepilogo pesi'!M19</f>
        <v>0</v>
      </c>
      <c r="P39" s="11">
        <f>+'[2]Riepilogo pesi'!N19</f>
        <v>0</v>
      </c>
      <c r="R39" s="12">
        <f t="shared" si="0"/>
        <v>0</v>
      </c>
      <c r="S39" s="12">
        <f t="shared" si="1"/>
        <v>0</v>
      </c>
    </row>
    <row r="40" spans="1:19" x14ac:dyDescent="0.25">
      <c r="A40" s="7"/>
      <c r="B40" s="39"/>
      <c r="C40" s="40"/>
      <c r="D40" s="10" t="s">
        <v>63</v>
      </c>
      <c r="E40" s="11">
        <f>+'[2]Riepilogo pesi'!C8</f>
        <v>0</v>
      </c>
      <c r="F40" s="11">
        <f>+'[2]Riepilogo pesi'!D8</f>
        <v>0</v>
      </c>
      <c r="G40" s="11">
        <f>+'[2]Riepilogo pesi'!E8</f>
        <v>0</v>
      </c>
      <c r="H40" s="11">
        <f>+'[2]Riepilogo pesi'!F8</f>
        <v>0</v>
      </c>
      <c r="I40" s="11">
        <f>+'[2]Riepilogo pesi'!G8</f>
        <v>0</v>
      </c>
      <c r="J40" s="11">
        <f>+'[2]Riepilogo pesi'!H8</f>
        <v>0</v>
      </c>
      <c r="K40" s="11">
        <f>+'[2]Riepilogo pesi'!I8</f>
        <v>0</v>
      </c>
      <c r="L40" s="11">
        <f>+'[2]Riepilogo pesi'!J8</f>
        <v>0</v>
      </c>
      <c r="M40" s="11">
        <f>+'[2]Riepilogo pesi'!K8</f>
        <v>0</v>
      </c>
      <c r="N40" s="11">
        <f>+'[2]Riepilogo pesi'!L8</f>
        <v>0</v>
      </c>
      <c r="O40" s="11">
        <f>+'[2]Riepilogo pesi'!M8</f>
        <v>0</v>
      </c>
      <c r="P40" s="11">
        <f>+'[2]Riepilogo pesi'!N8</f>
        <v>0</v>
      </c>
      <c r="R40" s="12">
        <f t="shared" si="0"/>
        <v>0</v>
      </c>
      <c r="S40" s="12">
        <f t="shared" si="1"/>
        <v>0</v>
      </c>
    </row>
    <row r="41" spans="1:19" x14ac:dyDescent="0.25">
      <c r="A41" s="7"/>
      <c r="B41" s="37"/>
      <c r="C41" s="41"/>
      <c r="D41" s="10" t="s">
        <v>64</v>
      </c>
      <c r="E41" s="11">
        <f>+'[2]Riepilogo pesi'!C101</f>
        <v>17655</v>
      </c>
      <c r="F41" s="11">
        <f>+'[2]Riepilogo pesi'!D101</f>
        <v>22976</v>
      </c>
      <c r="G41" s="11">
        <f>+'[2]Riepilogo pesi'!E101</f>
        <v>17028</v>
      </c>
      <c r="H41" s="11">
        <f>+'[2]Riepilogo pesi'!F101</f>
        <v>19152</v>
      </c>
      <c r="I41" s="11">
        <f>+'[2]Riepilogo pesi'!G101</f>
        <v>16507</v>
      </c>
      <c r="J41" s="11">
        <f>+'[2]Riepilogo pesi'!H101</f>
        <v>21089</v>
      </c>
      <c r="K41" s="11">
        <f>+'[2]Riepilogo pesi'!I101</f>
        <v>18691</v>
      </c>
      <c r="L41" s="11">
        <f>+'[2]Riepilogo pesi'!J101</f>
        <v>29319</v>
      </c>
      <c r="M41" s="11">
        <f>+'[2]Riepilogo pesi'!K101</f>
        <v>23244</v>
      </c>
      <c r="N41" s="11">
        <f>+'[2]Riepilogo pesi'!L101</f>
        <v>30256</v>
      </c>
      <c r="O41" s="11">
        <f>+'[2]Riepilogo pesi'!M101</f>
        <v>22344</v>
      </c>
      <c r="P41" s="11">
        <f>+'[2]Riepilogo pesi'!N101</f>
        <v>11981</v>
      </c>
      <c r="R41" s="12">
        <f t="shared" si="0"/>
        <v>250242</v>
      </c>
      <c r="S41" s="12">
        <f t="shared" si="1"/>
        <v>114407</v>
      </c>
    </row>
    <row r="42" spans="1:19" x14ac:dyDescent="0.25">
      <c r="A42" s="7"/>
      <c r="B42" s="23">
        <v>200125</v>
      </c>
      <c r="C42" s="24" t="s">
        <v>65</v>
      </c>
      <c r="D42" s="10" t="s">
        <v>66</v>
      </c>
      <c r="E42" s="11">
        <f>+'[2]Riepilogo pesi'!C29+'[2]Riepilogo pesi'!C28</f>
        <v>7500</v>
      </c>
      <c r="F42" s="11">
        <f>+'[2]Riepilogo pesi'!D29+'[2]Riepilogo pesi'!D28</f>
        <v>9500</v>
      </c>
      <c r="G42" s="11">
        <f>+'[2]Riepilogo pesi'!E29+'[2]Riepilogo pesi'!E28</f>
        <v>6950</v>
      </c>
      <c r="H42" s="11">
        <f>+'[2]Riepilogo pesi'!F29+'[2]Riepilogo pesi'!F28</f>
        <v>7100</v>
      </c>
      <c r="I42" s="11">
        <f>+'[2]Riepilogo pesi'!G29+'[2]Riepilogo pesi'!G28</f>
        <v>7350</v>
      </c>
      <c r="J42" s="11">
        <f>+'[2]Riepilogo pesi'!H29+'[2]Riepilogo pesi'!H28</f>
        <v>7150</v>
      </c>
      <c r="K42" s="11">
        <f>+'[2]Riepilogo pesi'!I29+'[2]Riepilogo pesi'!I28</f>
        <v>7100</v>
      </c>
      <c r="L42" s="11">
        <f>+'[2]Riepilogo pesi'!J29+'[2]Riepilogo pesi'!J28</f>
        <v>8800</v>
      </c>
      <c r="M42" s="11">
        <f>+'[2]Riepilogo pesi'!K29+'[2]Riepilogo pesi'!K28</f>
        <v>8450</v>
      </c>
      <c r="N42" s="11">
        <f>+'[2]Riepilogo pesi'!L29+'[2]Riepilogo pesi'!L28</f>
        <v>7000</v>
      </c>
      <c r="O42" s="11">
        <f>+'[2]Riepilogo pesi'!M29+'[2]Riepilogo pesi'!M28</f>
        <v>6550</v>
      </c>
      <c r="P42" s="11">
        <f>+'[2]Riepilogo pesi'!N29+'[2]Riepilogo pesi'!N28</f>
        <v>4150</v>
      </c>
      <c r="R42" s="12">
        <f t="shared" si="0"/>
        <v>87600</v>
      </c>
      <c r="S42" s="12">
        <f t="shared" si="1"/>
        <v>45550</v>
      </c>
    </row>
    <row r="43" spans="1:19" x14ac:dyDescent="0.25">
      <c r="A43" s="7"/>
      <c r="B43" s="21">
        <v>200126</v>
      </c>
      <c r="C43" s="22" t="s">
        <v>67</v>
      </c>
      <c r="D43" s="10" t="s">
        <v>68</v>
      </c>
      <c r="E43" s="11">
        <f>+'[2]Riepilogo pesi'!C77</f>
        <v>0</v>
      </c>
      <c r="F43" s="11">
        <f>+'[2]Riepilogo pesi'!D77</f>
        <v>1310</v>
      </c>
      <c r="G43" s="11">
        <f>+'[2]Riepilogo pesi'!E77</f>
        <v>0</v>
      </c>
      <c r="H43" s="11">
        <f>+'[2]Riepilogo pesi'!F77</f>
        <v>0</v>
      </c>
      <c r="I43" s="11">
        <f>+'[2]Riepilogo pesi'!G77</f>
        <v>1700</v>
      </c>
      <c r="J43" s="11">
        <f>+'[2]Riepilogo pesi'!H77</f>
        <v>0</v>
      </c>
      <c r="K43" s="11">
        <f>+'[2]Riepilogo pesi'!I77</f>
        <v>1800</v>
      </c>
      <c r="L43" s="11">
        <f>+'[2]Riepilogo pesi'!J77</f>
        <v>1650</v>
      </c>
      <c r="M43" s="11">
        <f>+'[2]Riepilogo pesi'!K77</f>
        <v>300</v>
      </c>
      <c r="N43" s="11">
        <f>+'[2]Riepilogo pesi'!L77</f>
        <v>800</v>
      </c>
      <c r="O43" s="11">
        <f>+'[2]Riepilogo pesi'!M77</f>
        <v>1190</v>
      </c>
      <c r="P43" s="11">
        <f>+'[2]Riepilogo pesi'!N77</f>
        <v>910</v>
      </c>
      <c r="R43" s="12">
        <f t="shared" si="0"/>
        <v>9660</v>
      </c>
      <c r="S43" s="12">
        <f t="shared" si="1"/>
        <v>3010</v>
      </c>
    </row>
    <row r="44" spans="1:19" x14ac:dyDescent="0.25">
      <c r="A44" s="7"/>
      <c r="B44" s="21">
        <v>200127</v>
      </c>
      <c r="C44" s="22" t="s">
        <v>69</v>
      </c>
      <c r="D44" s="10" t="s">
        <v>43</v>
      </c>
      <c r="E44" s="11">
        <f>+'[2]Riepilogo pesi'!C67</f>
        <v>696</v>
      </c>
      <c r="F44" s="11">
        <f>+'[2]Riepilogo pesi'!D67</f>
        <v>440</v>
      </c>
      <c r="G44" s="11">
        <f>+'[2]Riepilogo pesi'!E67</f>
        <v>540</v>
      </c>
      <c r="H44" s="11">
        <f>+'[2]Riepilogo pesi'!F67</f>
        <v>580</v>
      </c>
      <c r="I44" s="11">
        <f>+'[2]Riepilogo pesi'!G67</f>
        <v>430</v>
      </c>
      <c r="J44" s="11">
        <f>+'[2]Riepilogo pesi'!H67</f>
        <v>580</v>
      </c>
      <c r="K44" s="11">
        <f>+'[2]Riepilogo pesi'!I67</f>
        <v>800</v>
      </c>
      <c r="L44" s="11">
        <f>+'[2]Riepilogo pesi'!J67</f>
        <v>779</v>
      </c>
      <c r="M44" s="11">
        <f>+'[2]Riepilogo pesi'!K67</f>
        <v>740</v>
      </c>
      <c r="N44" s="11">
        <f>+'[2]Riepilogo pesi'!L67</f>
        <v>600</v>
      </c>
      <c r="O44" s="11">
        <f>+'[2]Riepilogo pesi'!M67</f>
        <v>600</v>
      </c>
      <c r="P44" s="11">
        <f>+'[2]Riepilogo pesi'!N67</f>
        <v>300</v>
      </c>
      <c r="R44" s="12">
        <f t="shared" si="0"/>
        <v>7085</v>
      </c>
      <c r="S44" s="12">
        <f t="shared" si="1"/>
        <v>3266</v>
      </c>
    </row>
    <row r="45" spans="1:19" x14ac:dyDescent="0.25">
      <c r="A45" s="7"/>
      <c r="B45" s="21">
        <v>200129</v>
      </c>
      <c r="C45" s="22" t="s">
        <v>70</v>
      </c>
      <c r="D45" s="10" t="s">
        <v>43</v>
      </c>
      <c r="E45" s="11">
        <f>+'[2]Riepilogo pesi'!C68</f>
        <v>32</v>
      </c>
      <c r="F45" s="11">
        <f>+'[2]Riepilogo pesi'!D68</f>
        <v>110</v>
      </c>
      <c r="G45" s="11">
        <f>+'[2]Riepilogo pesi'!E68</f>
        <v>68</v>
      </c>
      <c r="H45" s="11">
        <f>+'[2]Riepilogo pesi'!F68</f>
        <v>94</v>
      </c>
      <c r="I45" s="11">
        <f>+'[2]Riepilogo pesi'!G68</f>
        <v>73</v>
      </c>
      <c r="J45" s="11">
        <f>+'[2]Riepilogo pesi'!H68</f>
        <v>63</v>
      </c>
      <c r="K45" s="11">
        <f>+'[2]Riepilogo pesi'!I68</f>
        <v>87</v>
      </c>
      <c r="L45" s="11">
        <f>+'[2]Riepilogo pesi'!J68</f>
        <v>92</v>
      </c>
      <c r="M45" s="11">
        <f>+'[2]Riepilogo pesi'!K68</f>
        <v>128</v>
      </c>
      <c r="N45" s="11">
        <f>+'[2]Riepilogo pesi'!L68</f>
        <v>127</v>
      </c>
      <c r="O45" s="11">
        <f>+'[2]Riepilogo pesi'!M68</f>
        <v>78</v>
      </c>
      <c r="P45" s="11">
        <f>+'[2]Riepilogo pesi'!N68</f>
        <v>30</v>
      </c>
      <c r="R45" s="12">
        <f t="shared" si="0"/>
        <v>982</v>
      </c>
      <c r="S45" s="12">
        <f t="shared" si="1"/>
        <v>440</v>
      </c>
    </row>
    <row r="46" spans="1:19" x14ac:dyDescent="0.25">
      <c r="A46" s="7"/>
      <c r="B46" s="30">
        <v>200132</v>
      </c>
      <c r="C46" s="30" t="s">
        <v>71</v>
      </c>
      <c r="D46" s="10" t="s">
        <v>28</v>
      </c>
      <c r="E46" s="18">
        <f>+'[2]Riepilogo pesi'!C69</f>
        <v>2600</v>
      </c>
      <c r="F46" s="18">
        <f>+'[2]Riepilogo pesi'!D69</f>
        <v>2740</v>
      </c>
      <c r="G46" s="18">
        <f>+'[2]Riepilogo pesi'!E69</f>
        <v>1680</v>
      </c>
      <c r="H46" s="18">
        <f>+'[2]Riepilogo pesi'!F69</f>
        <v>1420</v>
      </c>
      <c r="I46" s="18">
        <f>+'[2]Riepilogo pesi'!G69</f>
        <v>1680</v>
      </c>
      <c r="J46" s="18">
        <f>+'[2]Riepilogo pesi'!H69</f>
        <v>1720</v>
      </c>
      <c r="K46" s="18">
        <f>+'[2]Riepilogo pesi'!I69</f>
        <v>1620</v>
      </c>
      <c r="L46" s="18">
        <f>+'[2]Riepilogo pesi'!J69</f>
        <v>1500</v>
      </c>
      <c r="M46" s="18">
        <f>+'[2]Riepilogo pesi'!K69</f>
        <v>1340</v>
      </c>
      <c r="N46" s="18">
        <f>+'[2]Riepilogo pesi'!L69</f>
        <v>2160</v>
      </c>
      <c r="O46" s="18">
        <f>+'[2]Riepilogo pesi'!M69</f>
        <v>1780</v>
      </c>
      <c r="P46" s="18">
        <f>+'[2]Riepilogo pesi'!N69</f>
        <v>1400</v>
      </c>
      <c r="R46" s="12">
        <f t="shared" si="0"/>
        <v>21640</v>
      </c>
      <c r="S46" s="12">
        <f t="shared" si="1"/>
        <v>11840</v>
      </c>
    </row>
    <row r="47" spans="1:19" x14ac:dyDescent="0.25">
      <c r="A47" s="7"/>
      <c r="B47" s="36">
        <v>200135</v>
      </c>
      <c r="C47" s="36" t="s">
        <v>72</v>
      </c>
      <c r="D47" s="10" t="s">
        <v>64</v>
      </c>
      <c r="E47" s="11">
        <f>+'[2]Riepilogo pesi'!C102</f>
        <v>11148</v>
      </c>
      <c r="F47" s="11">
        <f>+'[2]Riepilogo pesi'!D102</f>
        <v>8580</v>
      </c>
      <c r="G47" s="11">
        <f>+'[2]Riepilogo pesi'!E102</f>
        <v>10915</v>
      </c>
      <c r="H47" s="11">
        <f>+'[2]Riepilogo pesi'!F102</f>
        <v>6916</v>
      </c>
      <c r="I47" s="11">
        <f>+'[2]Riepilogo pesi'!G102</f>
        <v>8305</v>
      </c>
      <c r="J47" s="11">
        <f>+'[2]Riepilogo pesi'!H102</f>
        <v>10084</v>
      </c>
      <c r="K47" s="11">
        <f>+'[2]Riepilogo pesi'!I102</f>
        <v>6377</v>
      </c>
      <c r="L47" s="11">
        <f>+'[2]Riepilogo pesi'!J102</f>
        <v>13834</v>
      </c>
      <c r="M47" s="11">
        <f>+'[2]Riepilogo pesi'!K102</f>
        <v>11569</v>
      </c>
      <c r="N47" s="11">
        <f>+'[2]Riepilogo pesi'!L102</f>
        <v>11311</v>
      </c>
      <c r="O47" s="11">
        <f>+'[2]Riepilogo pesi'!M102</f>
        <v>10939</v>
      </c>
      <c r="P47" s="11">
        <f>+'[2]Riepilogo pesi'!N102</f>
        <v>7296</v>
      </c>
      <c r="R47" s="12">
        <f t="shared" si="0"/>
        <v>117274</v>
      </c>
      <c r="S47" s="12">
        <f t="shared" si="1"/>
        <v>55948</v>
      </c>
    </row>
    <row r="48" spans="1:19" x14ac:dyDescent="0.25">
      <c r="A48" s="7"/>
      <c r="B48" s="39"/>
      <c r="C48" s="39"/>
      <c r="D48" s="10" t="s">
        <v>73</v>
      </c>
      <c r="E48" s="11">
        <f>+'[2]Riepilogo pesi'!C27</f>
        <v>1020</v>
      </c>
      <c r="F48" s="11">
        <f>+'[2]Riepilogo pesi'!D27</f>
        <v>0</v>
      </c>
      <c r="G48" s="11">
        <f>+'[2]Riepilogo pesi'!E27</f>
        <v>0</v>
      </c>
      <c r="H48" s="11">
        <f>+'[2]Riepilogo pesi'!F27</f>
        <v>0</v>
      </c>
      <c r="I48" s="11">
        <f>+'[2]Riepilogo pesi'!G27</f>
        <v>0</v>
      </c>
      <c r="J48" s="11">
        <f>+'[2]Riepilogo pesi'!H27</f>
        <v>0</v>
      </c>
      <c r="K48" s="11">
        <f>+'[2]Riepilogo pesi'!I27</f>
        <v>0</v>
      </c>
      <c r="L48" s="11">
        <f>+'[2]Riepilogo pesi'!J27</f>
        <v>0</v>
      </c>
      <c r="M48" s="11">
        <f>+'[2]Riepilogo pesi'!K27</f>
        <v>0</v>
      </c>
      <c r="N48" s="11">
        <f>+'[2]Riepilogo pesi'!L27</f>
        <v>0</v>
      </c>
      <c r="O48" s="11">
        <f>+'[2]Riepilogo pesi'!M27</f>
        <v>0</v>
      </c>
      <c r="P48" s="11">
        <f>+'[2]Riepilogo pesi'!N27</f>
        <v>0</v>
      </c>
      <c r="R48" s="12">
        <f t="shared" ref="R48:R91" si="8">SUM(E48:P48)</f>
        <v>1020</v>
      </c>
      <c r="S48" s="12">
        <f t="shared" ref="S48:S91" si="9">SUM(E48:J48)</f>
        <v>1020</v>
      </c>
    </row>
    <row r="49" spans="1:19" x14ac:dyDescent="0.25">
      <c r="A49" s="7"/>
      <c r="B49" s="37"/>
      <c r="C49" s="37"/>
      <c r="D49" s="10" t="s">
        <v>45</v>
      </c>
      <c r="E49" s="11">
        <f>+'[2]Riepilogo pesi'!C80</f>
        <v>0</v>
      </c>
      <c r="F49" s="11">
        <f>+'[2]Riepilogo pesi'!D80</f>
        <v>0</v>
      </c>
      <c r="G49" s="11">
        <f>+'[2]Riepilogo pesi'!E80</f>
        <v>0</v>
      </c>
      <c r="H49" s="11">
        <f>+'[2]Riepilogo pesi'!F80</f>
        <v>0</v>
      </c>
      <c r="I49" s="11">
        <f>+'[2]Riepilogo pesi'!G80</f>
        <v>0</v>
      </c>
      <c r="J49" s="11">
        <f>+'[2]Riepilogo pesi'!H80</f>
        <v>990</v>
      </c>
      <c r="K49" s="11">
        <f>+'[2]Riepilogo pesi'!I80</f>
        <v>0</v>
      </c>
      <c r="L49" s="11">
        <f>+'[2]Riepilogo pesi'!J80</f>
        <v>0</v>
      </c>
      <c r="M49" s="11">
        <f>+'[2]Riepilogo pesi'!K80</f>
        <v>700</v>
      </c>
      <c r="N49" s="11">
        <f>+'[2]Riepilogo pesi'!L80</f>
        <v>0</v>
      </c>
      <c r="O49" s="11">
        <f>+'[2]Riepilogo pesi'!M80</f>
        <v>0</v>
      </c>
      <c r="P49" s="11">
        <f>+'[2]Riepilogo pesi'!N80</f>
        <v>780</v>
      </c>
      <c r="R49" s="12">
        <f t="shared" si="8"/>
        <v>2470</v>
      </c>
      <c r="S49" s="12">
        <f t="shared" si="9"/>
        <v>990</v>
      </c>
    </row>
    <row r="50" spans="1:19" x14ac:dyDescent="0.25">
      <c r="A50" s="7"/>
      <c r="B50" s="15">
        <v>200138</v>
      </c>
      <c r="C50" s="16" t="s">
        <v>74</v>
      </c>
      <c r="D50" s="10" t="s">
        <v>23</v>
      </c>
      <c r="E50" s="11">
        <f>+'[2]Riepilogo pesi'!C23</f>
        <v>167579</v>
      </c>
      <c r="F50" s="11">
        <f>+'[2]Riepilogo pesi'!D23</f>
        <v>176900</v>
      </c>
      <c r="G50" s="11">
        <f>+'[2]Riepilogo pesi'!E23</f>
        <v>252680</v>
      </c>
      <c r="H50" s="11">
        <f>+'[2]Riepilogo pesi'!F23</f>
        <v>190880</v>
      </c>
      <c r="I50" s="11">
        <f>+'[2]Riepilogo pesi'!G23</f>
        <v>201600</v>
      </c>
      <c r="J50" s="11">
        <f>+'[2]Riepilogo pesi'!H23</f>
        <v>223260</v>
      </c>
      <c r="K50" s="11">
        <f>+'[2]Riepilogo pesi'!I23</f>
        <v>214980</v>
      </c>
      <c r="L50" s="11">
        <f>+'[2]Riepilogo pesi'!J23</f>
        <v>217360</v>
      </c>
      <c r="M50" s="11">
        <f>+'[2]Riepilogo pesi'!K23</f>
        <v>227620</v>
      </c>
      <c r="N50" s="11">
        <f>+'[2]Riepilogo pesi'!L23</f>
        <v>224880</v>
      </c>
      <c r="O50" s="11">
        <f>+'[2]Riepilogo pesi'!M23</f>
        <v>203060</v>
      </c>
      <c r="P50" s="11">
        <f>+'[2]Riepilogo pesi'!N23</f>
        <v>165480</v>
      </c>
      <c r="R50" s="12">
        <f t="shared" si="8"/>
        <v>2466279</v>
      </c>
      <c r="S50" s="12">
        <f t="shared" si="9"/>
        <v>1212899</v>
      </c>
    </row>
    <row r="51" spans="1:19" x14ac:dyDescent="0.25">
      <c r="A51" s="7"/>
      <c r="B51" s="23">
        <v>200139</v>
      </c>
      <c r="C51" s="24" t="s">
        <v>20</v>
      </c>
      <c r="D51" s="10" t="s">
        <v>19</v>
      </c>
      <c r="E51" s="11">
        <f>+'[2]Riepilogo pesi'!C13</f>
        <v>0</v>
      </c>
      <c r="F51" s="11">
        <f>+'[2]Riepilogo pesi'!D13</f>
        <v>0</v>
      </c>
      <c r="G51" s="11">
        <f>+'[2]Riepilogo pesi'!E13</f>
        <v>0</v>
      </c>
      <c r="H51" s="11">
        <f>+'[2]Riepilogo pesi'!F13</f>
        <v>0</v>
      </c>
      <c r="I51" s="11">
        <f>+'[2]Riepilogo pesi'!G13</f>
        <v>3900</v>
      </c>
      <c r="J51" s="11">
        <f>+'[2]Riepilogo pesi'!H13</f>
        <v>4640</v>
      </c>
      <c r="K51" s="11">
        <f>+'[2]Riepilogo pesi'!I13</f>
        <v>5440</v>
      </c>
      <c r="L51" s="11">
        <f>+'[2]Riepilogo pesi'!J13</f>
        <v>8620</v>
      </c>
      <c r="M51" s="11">
        <f>+'[2]Riepilogo pesi'!K13</f>
        <v>7260</v>
      </c>
      <c r="N51" s="11">
        <f>+'[2]Riepilogo pesi'!L13</f>
        <v>6780</v>
      </c>
      <c r="O51" s="11">
        <f>+'[2]Riepilogo pesi'!M13</f>
        <v>5880</v>
      </c>
      <c r="P51" s="11">
        <f>+'[2]Riepilogo pesi'!N13</f>
        <v>4260</v>
      </c>
      <c r="R51" s="12">
        <f t="shared" si="8"/>
        <v>46780</v>
      </c>
      <c r="S51" s="12">
        <f t="shared" si="9"/>
        <v>8540</v>
      </c>
    </row>
    <row r="52" spans="1:19" x14ac:dyDescent="0.25">
      <c r="A52" s="7"/>
      <c r="B52" s="42">
        <v>200140</v>
      </c>
      <c r="C52" s="42" t="s">
        <v>75</v>
      </c>
      <c r="D52" s="10" t="s">
        <v>19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R52" s="12">
        <f t="shared" si="8"/>
        <v>0</v>
      </c>
      <c r="S52" s="12">
        <f t="shared" si="9"/>
        <v>0</v>
      </c>
    </row>
    <row r="53" spans="1:19" x14ac:dyDescent="0.25">
      <c r="A53" s="7"/>
      <c r="B53" s="43"/>
      <c r="C53" s="43"/>
      <c r="D53" s="10" t="s">
        <v>76</v>
      </c>
      <c r="E53" s="11">
        <f>+'[2]Riepilogo pesi'!C82</f>
        <v>24180</v>
      </c>
      <c r="F53" s="11">
        <f>+'[2]Riepilogo pesi'!D82</f>
        <v>28760</v>
      </c>
      <c r="G53" s="11">
        <f>+'[2]Riepilogo pesi'!E82</f>
        <v>27000</v>
      </c>
      <c r="H53" s="11">
        <f>+'[2]Riepilogo pesi'!F82</f>
        <v>36870</v>
      </c>
      <c r="I53" s="11">
        <f>+'[2]Riepilogo pesi'!G82</f>
        <v>23030</v>
      </c>
      <c r="J53" s="11">
        <f>+'[2]Riepilogo pesi'!H82</f>
        <v>63100</v>
      </c>
      <c r="K53" s="11">
        <f>+'[2]Riepilogo pesi'!I82</f>
        <v>34800</v>
      </c>
      <c r="L53" s="11">
        <f>+'[2]Riepilogo pesi'!J82</f>
        <v>41020</v>
      </c>
      <c r="M53" s="11">
        <f>+'[2]Riepilogo pesi'!K82</f>
        <v>35760</v>
      </c>
      <c r="N53" s="11">
        <f>+'[2]Riepilogo pesi'!L82</f>
        <v>36960</v>
      </c>
      <c r="O53" s="11">
        <f>+'[2]Riepilogo pesi'!M82</f>
        <v>30410</v>
      </c>
      <c r="P53" s="11">
        <f>+'[2]Riepilogo pesi'!N82</f>
        <v>23840</v>
      </c>
      <c r="R53" s="12">
        <f t="shared" si="8"/>
        <v>405730</v>
      </c>
      <c r="S53" s="12">
        <f t="shared" si="9"/>
        <v>202940</v>
      </c>
    </row>
    <row r="54" spans="1:19" x14ac:dyDescent="0.25">
      <c r="A54" s="7"/>
      <c r="B54" s="44">
        <v>200201</v>
      </c>
      <c r="C54" s="44" t="s">
        <v>77</v>
      </c>
      <c r="D54" s="10" t="s">
        <v>78</v>
      </c>
      <c r="E54" s="18">
        <f>+'[2]Riepilogo pesi'!C84</f>
        <v>0</v>
      </c>
      <c r="F54" s="18">
        <f>+'[2]Riepilogo pesi'!D84</f>
        <v>0</v>
      </c>
      <c r="G54" s="18">
        <f>+'[2]Riepilogo pesi'!E84</f>
        <v>0</v>
      </c>
      <c r="H54" s="18">
        <f>+'[2]Riepilogo pesi'!F84</f>
        <v>0</v>
      </c>
      <c r="I54" s="18">
        <f>+'[2]Riepilogo pesi'!G84</f>
        <v>0</v>
      </c>
      <c r="J54" s="18">
        <f>+'[2]Riepilogo pesi'!H84</f>
        <v>0</v>
      </c>
      <c r="K54" s="18">
        <f>+'[2]Riepilogo pesi'!I84</f>
        <v>0</v>
      </c>
      <c r="L54" s="18">
        <f>+'[2]Riepilogo pesi'!J84</f>
        <v>0</v>
      </c>
      <c r="M54" s="18">
        <f>+'[2]Riepilogo pesi'!K84</f>
        <v>0</v>
      </c>
      <c r="N54" s="18">
        <f>+'[2]Riepilogo pesi'!L84</f>
        <v>0</v>
      </c>
      <c r="O54" s="18">
        <f>+'[2]Riepilogo pesi'!M84</f>
        <v>0</v>
      </c>
      <c r="P54" s="18">
        <f>+'[2]Riepilogo pesi'!N84</f>
        <v>0</v>
      </c>
      <c r="R54" s="12">
        <f t="shared" si="8"/>
        <v>0</v>
      </c>
      <c r="S54" s="12">
        <f t="shared" si="9"/>
        <v>0</v>
      </c>
    </row>
    <row r="55" spans="1:19" x14ac:dyDescent="0.25">
      <c r="A55" s="7"/>
      <c r="B55" s="45"/>
      <c r="C55" s="45"/>
      <c r="D55" s="10" t="s">
        <v>79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R55" s="12">
        <f t="shared" si="8"/>
        <v>0</v>
      </c>
      <c r="S55" s="12">
        <f t="shared" si="9"/>
        <v>0</v>
      </c>
    </row>
    <row r="56" spans="1:19" x14ac:dyDescent="0.25">
      <c r="A56" s="7"/>
      <c r="B56" s="45"/>
      <c r="C56" s="45"/>
      <c r="D56" s="10" t="s">
        <v>25</v>
      </c>
      <c r="E56" s="18">
        <f>+'[2]Riepilogo pesi'!C$32</f>
        <v>473460</v>
      </c>
      <c r="F56" s="18">
        <f>+'[2]Riepilogo pesi'!D$32</f>
        <v>479170</v>
      </c>
      <c r="G56" s="18">
        <f>+'[2]Riepilogo pesi'!E$32</f>
        <v>742450</v>
      </c>
      <c r="H56" s="18">
        <f>+'[2]Riepilogo pesi'!F$32</f>
        <v>619770</v>
      </c>
      <c r="I56" s="18">
        <f>+'[2]Riepilogo pesi'!G$32</f>
        <v>538870</v>
      </c>
      <c r="J56" s="18">
        <f>+'[2]Riepilogo pesi'!H$32</f>
        <v>627600</v>
      </c>
      <c r="K56" s="18">
        <f>+'[2]Riepilogo pesi'!I$32</f>
        <v>549090</v>
      </c>
      <c r="L56" s="18">
        <f>+'[2]Riepilogo pesi'!J$32</f>
        <v>520770</v>
      </c>
      <c r="M56" s="18">
        <f>+'[2]Riepilogo pesi'!K$32</f>
        <v>457300</v>
      </c>
      <c r="N56" s="18">
        <f>+'[2]Riepilogo pesi'!L$32</f>
        <v>443750</v>
      </c>
      <c r="O56" s="18">
        <f>+'[2]Riepilogo pesi'!M$32</f>
        <v>533920</v>
      </c>
      <c r="P56" s="18">
        <f>+'[2]Riepilogo pesi'!N$32</f>
        <v>487960</v>
      </c>
      <c r="R56" s="12">
        <f t="shared" si="8"/>
        <v>6474110</v>
      </c>
      <c r="S56" s="12">
        <f t="shared" si="9"/>
        <v>3481320</v>
      </c>
    </row>
    <row r="57" spans="1:19" x14ac:dyDescent="0.25">
      <c r="A57" s="7"/>
      <c r="B57" s="45"/>
      <c r="C57" s="45"/>
      <c r="D57" s="10" t="s">
        <v>80</v>
      </c>
      <c r="E57" s="18">
        <f>+'[2]Riepilogo pesi'!C26</f>
        <v>0</v>
      </c>
      <c r="F57" s="18">
        <f>+'[2]Riepilogo pesi'!D26</f>
        <v>0</v>
      </c>
      <c r="G57" s="18">
        <f>+'[2]Riepilogo pesi'!E26</f>
        <v>0</v>
      </c>
      <c r="H57" s="18">
        <f>+'[2]Riepilogo pesi'!F26</f>
        <v>41920</v>
      </c>
      <c r="I57" s="18">
        <f>+'[2]Riepilogo pesi'!G26</f>
        <v>99990</v>
      </c>
      <c r="J57" s="18">
        <f>+'[2]Riepilogo pesi'!H26</f>
        <v>139250</v>
      </c>
      <c r="K57" s="18">
        <f>+'[2]Riepilogo pesi'!I26</f>
        <v>88090</v>
      </c>
      <c r="L57" s="18">
        <f>+'[2]Riepilogo pesi'!J26</f>
        <v>118620</v>
      </c>
      <c r="M57" s="18">
        <f>+'[2]Riepilogo pesi'!K26</f>
        <v>151540</v>
      </c>
      <c r="N57" s="18">
        <f>+'[2]Riepilogo pesi'!L26</f>
        <v>185060</v>
      </c>
      <c r="O57" s="18">
        <f>+'[2]Riepilogo pesi'!M26</f>
        <v>312630</v>
      </c>
      <c r="P57" s="18">
        <f>+'[2]Riepilogo pesi'!N26</f>
        <v>208960</v>
      </c>
      <c r="R57" s="12">
        <f t="shared" ref="R57" si="10">SUM(E57:P57)</f>
        <v>1346060</v>
      </c>
      <c r="S57" s="12">
        <f t="shared" si="9"/>
        <v>281160</v>
      </c>
    </row>
    <row r="58" spans="1:19" x14ac:dyDescent="0.25">
      <c r="A58" s="7"/>
      <c r="B58" s="46"/>
      <c r="C58" s="46"/>
      <c r="D58" s="10" t="s">
        <v>81</v>
      </c>
      <c r="E58" s="18">
        <f>+'[2]Riepilogo pesi'!C2</f>
        <v>0</v>
      </c>
      <c r="F58" s="18">
        <f>+'[2]Riepilogo pesi'!D2</f>
        <v>0</v>
      </c>
      <c r="G58" s="18">
        <f>+'[2]Riepilogo pesi'!E2</f>
        <v>0</v>
      </c>
      <c r="H58" s="18">
        <f>+'[2]Riepilogo pesi'!F2</f>
        <v>0</v>
      </c>
      <c r="I58" s="18">
        <f>+'[2]Riepilogo pesi'!G2</f>
        <v>0</v>
      </c>
      <c r="J58" s="18">
        <f>+'[2]Riepilogo pesi'!H2</f>
        <v>0</v>
      </c>
      <c r="K58" s="18">
        <f>+'[2]Riepilogo pesi'!I2</f>
        <v>0</v>
      </c>
      <c r="L58" s="18">
        <f>+'[2]Riepilogo pesi'!J2</f>
        <v>0</v>
      </c>
      <c r="M58" s="18">
        <f>+'[2]Riepilogo pesi'!K2</f>
        <v>0</v>
      </c>
      <c r="N58" s="18">
        <f>+'[2]Riepilogo pesi'!L2</f>
        <v>0</v>
      </c>
      <c r="O58" s="18">
        <f>+'[2]Riepilogo pesi'!M2</f>
        <v>0</v>
      </c>
      <c r="P58" s="18">
        <f>+'[2]Riepilogo pesi'!N2</f>
        <v>0</v>
      </c>
      <c r="R58" s="12">
        <f t="shared" si="8"/>
        <v>0</v>
      </c>
      <c r="S58" s="12">
        <f t="shared" si="9"/>
        <v>0</v>
      </c>
    </row>
    <row r="59" spans="1:19" x14ac:dyDescent="0.25">
      <c r="A59" s="7"/>
      <c r="B59" s="23">
        <v>200303</v>
      </c>
      <c r="C59" s="24" t="s">
        <v>82</v>
      </c>
      <c r="D59" s="10" t="s">
        <v>26</v>
      </c>
      <c r="E59" s="18">
        <f>+'[2]Riepilogo pesi'!C4</f>
        <v>129160</v>
      </c>
      <c r="F59" s="18">
        <f>+'[2]Riepilogo pesi'!D4</f>
        <v>36980</v>
      </c>
      <c r="G59" s="18">
        <f>+'[2]Riepilogo pesi'!E4</f>
        <v>111240</v>
      </c>
      <c r="H59" s="18">
        <f>+'[2]Riepilogo pesi'!F4</f>
        <v>76190</v>
      </c>
      <c r="I59" s="18">
        <f>+'[2]Riepilogo pesi'!G4</f>
        <v>69540</v>
      </c>
      <c r="J59" s="18">
        <f>+'[2]Riepilogo pesi'!H4</f>
        <v>54700</v>
      </c>
      <c r="K59" s="18">
        <f>+'[2]Riepilogo pesi'!I4</f>
        <v>26030</v>
      </c>
      <c r="L59" s="18">
        <f>+'[2]Riepilogo pesi'!J4</f>
        <v>88790</v>
      </c>
      <c r="M59" s="18">
        <f>+'[2]Riepilogo pesi'!K4</f>
        <v>38100</v>
      </c>
      <c r="N59" s="18">
        <f>+'[2]Riepilogo pesi'!L4</f>
        <v>89380</v>
      </c>
      <c r="O59" s="18">
        <f>+'[2]Riepilogo pesi'!M4</f>
        <v>246810</v>
      </c>
      <c r="P59" s="18">
        <f>+'[2]Riepilogo pesi'!N4</f>
        <v>314660</v>
      </c>
      <c r="R59" s="12">
        <f t="shared" si="8"/>
        <v>1281580</v>
      </c>
      <c r="S59" s="12">
        <f t="shared" si="9"/>
        <v>477810</v>
      </c>
    </row>
    <row r="60" spans="1:19" x14ac:dyDescent="0.25">
      <c r="A60" s="7"/>
      <c r="B60" s="42">
        <v>200307</v>
      </c>
      <c r="C60" s="42" t="s">
        <v>83</v>
      </c>
      <c r="D60" s="10" t="s">
        <v>26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R60" s="12">
        <f t="shared" si="8"/>
        <v>0</v>
      </c>
      <c r="S60" s="12">
        <f t="shared" si="9"/>
        <v>0</v>
      </c>
    </row>
    <row r="61" spans="1:19" x14ac:dyDescent="0.25">
      <c r="A61" s="7"/>
      <c r="B61" s="43"/>
      <c r="C61" s="43"/>
      <c r="D61" s="10" t="s">
        <v>19</v>
      </c>
      <c r="E61" s="11">
        <f>+'[2]Riepilogo pesi'!C15</f>
        <v>114760</v>
      </c>
      <c r="F61" s="11">
        <f>+'[2]Riepilogo pesi'!D15</f>
        <v>121880</v>
      </c>
      <c r="G61" s="11">
        <f>+'[2]Riepilogo pesi'!E15</f>
        <v>155980</v>
      </c>
      <c r="H61" s="11">
        <f>+'[2]Riepilogo pesi'!F15</f>
        <v>136300</v>
      </c>
      <c r="I61" s="11">
        <f>+'[2]Riepilogo pesi'!G15</f>
        <v>113270</v>
      </c>
      <c r="J61" s="11">
        <f>+'[2]Riepilogo pesi'!H15</f>
        <v>124800</v>
      </c>
      <c r="K61" s="11">
        <f>+'[2]Riepilogo pesi'!I15</f>
        <v>131380</v>
      </c>
      <c r="L61" s="11">
        <f>+'[2]Riepilogo pesi'!J15</f>
        <v>138360</v>
      </c>
      <c r="M61" s="11">
        <f>+'[2]Riepilogo pesi'!K15</f>
        <v>144200</v>
      </c>
      <c r="N61" s="11">
        <f>+'[2]Riepilogo pesi'!L15</f>
        <v>160410</v>
      </c>
      <c r="O61" s="11">
        <f>+'[2]Riepilogo pesi'!M15</f>
        <v>128930</v>
      </c>
      <c r="P61" s="11">
        <f>+'[2]Riepilogo pesi'!N15</f>
        <v>98840</v>
      </c>
      <c r="R61" s="12">
        <f t="shared" si="8"/>
        <v>1569110</v>
      </c>
      <c r="S61" s="12">
        <f t="shared" si="9"/>
        <v>766990</v>
      </c>
    </row>
    <row r="62" spans="1:19" x14ac:dyDescent="0.25">
      <c r="A62" s="7"/>
      <c r="B62" s="47" t="s">
        <v>84</v>
      </c>
      <c r="C62" s="48" t="s">
        <v>85</v>
      </c>
      <c r="D62" s="49" t="s">
        <v>86</v>
      </c>
      <c r="E62" s="11">
        <f>+'[2]Riepilogo pesi'!C7</f>
        <v>586420</v>
      </c>
      <c r="F62" s="11">
        <f>+'[2]Riepilogo pesi'!D7</f>
        <v>496890</v>
      </c>
      <c r="G62" s="11">
        <f>+'[2]Riepilogo pesi'!E7</f>
        <v>590400</v>
      </c>
      <c r="H62" s="11">
        <f>+'[2]Riepilogo pesi'!F7</f>
        <v>525640</v>
      </c>
      <c r="I62" s="11">
        <f>+'[2]Riepilogo pesi'!G7</f>
        <v>519460</v>
      </c>
      <c r="J62" s="11">
        <f>+'[2]Riepilogo pesi'!H7</f>
        <v>631040</v>
      </c>
      <c r="K62" s="11">
        <f>+'[2]Riepilogo pesi'!I7</f>
        <v>543020</v>
      </c>
      <c r="L62" s="11">
        <f>+'[2]Riepilogo pesi'!J7</f>
        <v>529720</v>
      </c>
      <c r="M62" s="11">
        <f>+'[2]Riepilogo pesi'!K7</f>
        <v>585870</v>
      </c>
      <c r="N62" s="11">
        <f>+'[2]Riepilogo pesi'!L7</f>
        <v>587320</v>
      </c>
      <c r="O62" s="11">
        <f>+'[2]Riepilogo pesi'!M7</f>
        <v>563100</v>
      </c>
      <c r="P62" s="11">
        <f>+'[2]Riepilogo pesi'!N7</f>
        <v>560860</v>
      </c>
      <c r="R62" s="12">
        <f t="shared" si="8"/>
        <v>6719740</v>
      </c>
      <c r="S62" s="12">
        <f t="shared" si="9"/>
        <v>3349850</v>
      </c>
    </row>
    <row r="63" spans="1:19" x14ac:dyDescent="0.25">
      <c r="A63" s="7"/>
      <c r="B63" s="50"/>
      <c r="C63" s="51"/>
      <c r="D63" s="10" t="s">
        <v>21</v>
      </c>
      <c r="E63" s="18">
        <f>+'[2]Riepilogo pesi'!C50</f>
        <v>0</v>
      </c>
      <c r="F63" s="18">
        <f>+'[2]Riepilogo pesi'!D50</f>
        <v>0</v>
      </c>
      <c r="G63" s="18">
        <f>+'[2]Riepilogo pesi'!E50</f>
        <v>0</v>
      </c>
      <c r="H63" s="18">
        <f>+'[2]Riepilogo pesi'!F50</f>
        <v>0</v>
      </c>
      <c r="I63" s="18">
        <f>+'[2]Riepilogo pesi'!G50</f>
        <v>80330</v>
      </c>
      <c r="J63" s="18">
        <f>+'[2]Riepilogo pesi'!H50</f>
        <v>0</v>
      </c>
      <c r="K63" s="18">
        <f>+'[2]Riepilogo pesi'!I50</f>
        <v>0</v>
      </c>
      <c r="L63" s="18">
        <f>+'[2]Riepilogo pesi'!J50</f>
        <v>0</v>
      </c>
      <c r="M63" s="18">
        <f>+'[2]Riepilogo pesi'!K50</f>
        <v>0</v>
      </c>
      <c r="N63" s="18">
        <f>+'[2]Riepilogo pesi'!L50</f>
        <v>0</v>
      </c>
      <c r="O63" s="18">
        <f>+'[2]Riepilogo pesi'!M50</f>
        <v>0</v>
      </c>
      <c r="P63" s="18">
        <f>+'[2]Riepilogo pesi'!N50</f>
        <v>0</v>
      </c>
      <c r="R63" s="12">
        <f t="shared" si="8"/>
        <v>80330</v>
      </c>
      <c r="S63" s="12">
        <f t="shared" si="9"/>
        <v>80330</v>
      </c>
    </row>
    <row r="64" spans="1:19" x14ac:dyDescent="0.25">
      <c r="A64" s="7"/>
      <c r="B64" s="25" t="s">
        <v>87</v>
      </c>
      <c r="C64" s="25" t="s">
        <v>88</v>
      </c>
      <c r="D64" s="10" t="s">
        <v>45</v>
      </c>
      <c r="E64" s="11">
        <f>+'[2]Riepilogo pesi'!C79</f>
        <v>0</v>
      </c>
      <c r="F64" s="11">
        <f>+'[2]Riepilogo pesi'!D79</f>
        <v>450</v>
      </c>
      <c r="G64" s="11">
        <f>+'[2]Riepilogo pesi'!E79</f>
        <v>1100</v>
      </c>
      <c r="H64" s="11">
        <f>+'[2]Riepilogo pesi'!F79</f>
        <v>1160</v>
      </c>
      <c r="I64" s="11">
        <f>+'[2]Riepilogo pesi'!G79</f>
        <v>980</v>
      </c>
      <c r="J64" s="11">
        <f>+'[2]Riepilogo pesi'!H79</f>
        <v>1930</v>
      </c>
      <c r="K64" s="11">
        <f>+'[2]Riepilogo pesi'!I79</f>
        <v>875</v>
      </c>
      <c r="L64" s="11">
        <f>+'[2]Riepilogo pesi'!J79</f>
        <v>1340</v>
      </c>
      <c r="M64" s="11">
        <f>+'[2]Riepilogo pesi'!K79</f>
        <v>1250</v>
      </c>
      <c r="N64" s="11">
        <f>+'[2]Riepilogo pesi'!L79</f>
        <v>940</v>
      </c>
      <c r="O64" s="11">
        <f>+'[2]Riepilogo pesi'!M79</f>
        <v>2000</v>
      </c>
      <c r="P64" s="11">
        <f>+'[2]Riepilogo pesi'!N79</f>
        <v>620</v>
      </c>
      <c r="R64" s="12">
        <f t="shared" si="8"/>
        <v>12645</v>
      </c>
      <c r="S64" s="12">
        <f t="shared" si="9"/>
        <v>5620</v>
      </c>
    </row>
    <row r="65" spans="1:19" x14ac:dyDescent="0.25">
      <c r="A65" s="7"/>
      <c r="B65" s="27"/>
      <c r="C65" s="27"/>
      <c r="D65" s="10" t="s">
        <v>43</v>
      </c>
      <c r="E65" s="11">
        <f>+'[2]Riepilogo pesi'!C62</f>
        <v>2552</v>
      </c>
      <c r="F65" s="11">
        <f>+'[2]Riepilogo pesi'!D62</f>
        <v>0</v>
      </c>
      <c r="G65" s="11">
        <f>+'[2]Riepilogo pesi'!E62</f>
        <v>0</v>
      </c>
      <c r="H65" s="11">
        <f>+'[2]Riepilogo pesi'!F62</f>
        <v>0</v>
      </c>
      <c r="I65" s="11">
        <f>+'[2]Riepilogo pesi'!G62</f>
        <v>0</v>
      </c>
      <c r="J65" s="11">
        <f>+'[2]Riepilogo pesi'!H62</f>
        <v>0</v>
      </c>
      <c r="K65" s="11">
        <f>+'[2]Riepilogo pesi'!I62</f>
        <v>0</v>
      </c>
      <c r="L65" s="11">
        <f>+'[2]Riepilogo pesi'!J62</f>
        <v>0</v>
      </c>
      <c r="M65" s="11">
        <f>+'[2]Riepilogo pesi'!K62</f>
        <v>0</v>
      </c>
      <c r="N65" s="11">
        <f>+'[2]Riepilogo pesi'!L62</f>
        <v>0</v>
      </c>
      <c r="O65" s="11">
        <f>+'[2]Riepilogo pesi'!M62</f>
        <v>0</v>
      </c>
      <c r="P65" s="11">
        <f>+'[2]Riepilogo pesi'!N62</f>
        <v>0</v>
      </c>
      <c r="R65" s="12">
        <f t="shared" si="8"/>
        <v>2552</v>
      </c>
      <c r="S65" s="12">
        <f t="shared" si="9"/>
        <v>2552</v>
      </c>
    </row>
    <row r="66" spans="1:19" x14ac:dyDescent="0.25">
      <c r="A66" s="7"/>
      <c r="B66" s="52">
        <v>200133</v>
      </c>
      <c r="C66" s="53" t="s">
        <v>89</v>
      </c>
      <c r="D66" s="10" t="s">
        <v>68</v>
      </c>
      <c r="E66" s="11">
        <f>+'[2]Riepilogo pesi'!C78</f>
        <v>0</v>
      </c>
      <c r="F66" s="11">
        <f>+'[2]Riepilogo pesi'!D78</f>
        <v>6000</v>
      </c>
      <c r="G66" s="11">
        <f>+'[2]Riepilogo pesi'!E78</f>
        <v>0</v>
      </c>
      <c r="H66" s="11">
        <f>+'[2]Riepilogo pesi'!F78</f>
        <v>6670</v>
      </c>
      <c r="I66" s="11">
        <f>+'[2]Riepilogo pesi'!G78</f>
        <v>0</v>
      </c>
      <c r="J66" s="11">
        <f>+'[2]Riepilogo pesi'!H78</f>
        <v>0</v>
      </c>
      <c r="K66" s="11">
        <f>+'[2]Riepilogo pesi'!I78</f>
        <v>7090</v>
      </c>
      <c r="L66" s="11">
        <f>+'[2]Riepilogo pesi'!J78</f>
        <v>0</v>
      </c>
      <c r="M66" s="11">
        <f>+'[2]Riepilogo pesi'!K78</f>
        <v>8960</v>
      </c>
      <c r="N66" s="11">
        <f>+'[2]Riepilogo pesi'!L78</f>
        <v>5130</v>
      </c>
      <c r="O66" s="11">
        <f>+'[2]Riepilogo pesi'!M78</f>
        <v>0</v>
      </c>
      <c r="P66" s="11">
        <f>+'[2]Riepilogo pesi'!N78</f>
        <v>2700</v>
      </c>
      <c r="R66" s="12">
        <f t="shared" si="8"/>
        <v>36550</v>
      </c>
      <c r="S66" s="12">
        <f t="shared" si="9"/>
        <v>12670</v>
      </c>
    </row>
    <row r="67" spans="1:19" x14ac:dyDescent="0.25">
      <c r="A67" s="7"/>
      <c r="B67" s="36" t="s">
        <v>90</v>
      </c>
      <c r="C67" s="38" t="s">
        <v>91</v>
      </c>
      <c r="D67" s="10" t="s">
        <v>61</v>
      </c>
      <c r="E67" s="11">
        <f>+'[2]Riepilogo pesi'!C20</f>
        <v>0</v>
      </c>
      <c r="F67" s="11">
        <f>+'[2]Riepilogo pesi'!D20</f>
        <v>0</v>
      </c>
      <c r="G67" s="11">
        <f>+'[2]Riepilogo pesi'!E20</f>
        <v>0</v>
      </c>
      <c r="H67" s="11">
        <f>+'[2]Riepilogo pesi'!F20</f>
        <v>0</v>
      </c>
      <c r="I67" s="11">
        <f>+'[2]Riepilogo pesi'!G20</f>
        <v>0</v>
      </c>
      <c r="J67" s="11">
        <f>+'[2]Riepilogo pesi'!H20</f>
        <v>0</v>
      </c>
      <c r="K67" s="11">
        <f>+'[2]Riepilogo pesi'!I20</f>
        <v>0</v>
      </c>
      <c r="L67" s="11">
        <f>+'[2]Riepilogo pesi'!J20</f>
        <v>0</v>
      </c>
      <c r="M67" s="11">
        <f>+'[2]Riepilogo pesi'!K20</f>
        <v>0</v>
      </c>
      <c r="N67" s="11">
        <f>+'[2]Riepilogo pesi'!L20</f>
        <v>0</v>
      </c>
      <c r="O67" s="11">
        <f>+'[2]Riepilogo pesi'!M20</f>
        <v>0</v>
      </c>
      <c r="P67" s="11">
        <f>+'[2]Riepilogo pesi'!N20</f>
        <v>0</v>
      </c>
      <c r="R67" s="12">
        <f t="shared" si="8"/>
        <v>0</v>
      </c>
      <c r="S67" s="12">
        <f t="shared" si="9"/>
        <v>0</v>
      </c>
    </row>
    <row r="68" spans="1:19" x14ac:dyDescent="0.25">
      <c r="A68" s="7"/>
      <c r="B68" s="37"/>
      <c r="C68" s="41"/>
      <c r="D68" s="10" t="s">
        <v>92</v>
      </c>
      <c r="E68" s="11">
        <f>+'[2]Riepilogo pesi'!C92</f>
        <v>25600</v>
      </c>
      <c r="F68" s="11">
        <f>+'[2]Riepilogo pesi'!D92</f>
        <v>10360</v>
      </c>
      <c r="G68" s="11">
        <f>+'[2]Riepilogo pesi'!E92</f>
        <v>24340</v>
      </c>
      <c r="H68" s="11">
        <f>+'[2]Riepilogo pesi'!F92</f>
        <v>16480</v>
      </c>
      <c r="I68" s="11">
        <f>+'[2]Riepilogo pesi'!G92</f>
        <v>14840</v>
      </c>
      <c r="J68" s="11">
        <f>+'[2]Riepilogo pesi'!H92</f>
        <v>39800</v>
      </c>
      <c r="K68" s="11">
        <f>+'[2]Riepilogo pesi'!I92</f>
        <v>18260</v>
      </c>
      <c r="L68" s="11">
        <f>+'[2]Riepilogo pesi'!J92</f>
        <v>31120</v>
      </c>
      <c r="M68" s="11">
        <f>+'[2]Riepilogo pesi'!K92</f>
        <v>22660</v>
      </c>
      <c r="N68" s="11">
        <f>+'[2]Riepilogo pesi'!L92</f>
        <v>31040</v>
      </c>
      <c r="O68" s="11">
        <f>+'[2]Riepilogo pesi'!M92</f>
        <v>21200</v>
      </c>
      <c r="P68" s="11">
        <f>+'[2]Riepilogo pesi'!N92</f>
        <v>17740</v>
      </c>
      <c r="R68" s="12">
        <f t="shared" si="8"/>
        <v>273440</v>
      </c>
      <c r="S68" s="12">
        <f t="shared" si="9"/>
        <v>131420</v>
      </c>
    </row>
    <row r="69" spans="1:19" x14ac:dyDescent="0.25">
      <c r="A69" s="7"/>
      <c r="B69" s="36" t="s">
        <v>93</v>
      </c>
      <c r="C69" s="38" t="s">
        <v>94</v>
      </c>
      <c r="D69" s="10" t="s">
        <v>61</v>
      </c>
      <c r="E69" s="11">
        <f>+'[2]Riepilogo pesi'!C21</f>
        <v>0</v>
      </c>
      <c r="F69" s="11">
        <f>+'[2]Riepilogo pesi'!D21</f>
        <v>0</v>
      </c>
      <c r="G69" s="11">
        <f>+'[2]Riepilogo pesi'!E21</f>
        <v>0</v>
      </c>
      <c r="H69" s="11">
        <f>+'[2]Riepilogo pesi'!F21</f>
        <v>0</v>
      </c>
      <c r="I69" s="11">
        <f>+'[2]Riepilogo pesi'!G21</f>
        <v>0</v>
      </c>
      <c r="J69" s="11">
        <f>+'[2]Riepilogo pesi'!H21</f>
        <v>1570</v>
      </c>
      <c r="K69" s="11">
        <f>+'[2]Riepilogo pesi'!I21</f>
        <v>5890</v>
      </c>
      <c r="L69" s="11">
        <f>+'[2]Riepilogo pesi'!J21</f>
        <v>9510</v>
      </c>
      <c r="M69" s="11">
        <f>+'[2]Riepilogo pesi'!K21</f>
        <v>5750</v>
      </c>
      <c r="N69" s="11">
        <f>+'[2]Riepilogo pesi'!L21</f>
        <v>10170</v>
      </c>
      <c r="O69" s="11">
        <f>+'[2]Riepilogo pesi'!M21</f>
        <v>7410</v>
      </c>
      <c r="P69" s="11">
        <f>+'[2]Riepilogo pesi'!N21</f>
        <v>4630</v>
      </c>
      <c r="R69" s="12">
        <f t="shared" si="8"/>
        <v>44930</v>
      </c>
      <c r="S69" s="12">
        <f t="shared" si="9"/>
        <v>1570</v>
      </c>
    </row>
    <row r="70" spans="1:19" x14ac:dyDescent="0.25">
      <c r="A70" s="7"/>
      <c r="B70" s="39"/>
      <c r="C70" s="40"/>
      <c r="D70" s="10" t="s">
        <v>95</v>
      </c>
      <c r="E70" s="11">
        <f>+'[2]Riepilogo pesi'!C104</f>
        <v>9413</v>
      </c>
      <c r="F70" s="11">
        <f>+'[2]Riepilogo pesi'!D104</f>
        <v>3054</v>
      </c>
      <c r="G70" s="11">
        <f>+'[2]Riepilogo pesi'!E104</f>
        <v>4481</v>
      </c>
      <c r="H70" s="11">
        <f>+'[2]Riepilogo pesi'!F104</f>
        <v>8245</v>
      </c>
      <c r="I70" s="11">
        <f>+'[2]Riepilogo pesi'!G104</f>
        <v>6219</v>
      </c>
      <c r="J70" s="11">
        <f>+'[2]Riepilogo pesi'!H104</f>
        <v>5721</v>
      </c>
      <c r="K70" s="11">
        <f>+'[2]Riepilogo pesi'!I104</f>
        <v>7250</v>
      </c>
      <c r="L70" s="11">
        <f>+'[2]Riepilogo pesi'!J104</f>
        <v>6328</v>
      </c>
      <c r="M70" s="11">
        <f>+'[2]Riepilogo pesi'!K104</f>
        <v>1743</v>
      </c>
      <c r="N70" s="11">
        <f>+'[2]Riepilogo pesi'!L104</f>
        <v>6645</v>
      </c>
      <c r="O70" s="11">
        <f>+'[2]Riepilogo pesi'!M104</f>
        <v>6936</v>
      </c>
      <c r="P70" s="11">
        <f>+'[2]Riepilogo pesi'!N104</f>
        <v>9974</v>
      </c>
      <c r="R70" s="12">
        <f t="shared" si="8"/>
        <v>76009</v>
      </c>
      <c r="S70" s="12">
        <f t="shared" si="9"/>
        <v>37133</v>
      </c>
    </row>
    <row r="71" spans="1:19" x14ac:dyDescent="0.25">
      <c r="A71" s="7"/>
      <c r="B71" s="39"/>
      <c r="C71" s="40"/>
      <c r="D71" s="10" t="s">
        <v>45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R71" s="12">
        <f t="shared" si="8"/>
        <v>0</v>
      </c>
      <c r="S71" s="12">
        <f t="shared" si="9"/>
        <v>0</v>
      </c>
    </row>
    <row r="72" spans="1:19" x14ac:dyDescent="0.25">
      <c r="A72" s="7"/>
      <c r="B72" s="39"/>
      <c r="C72" s="40"/>
      <c r="D72" s="10" t="s">
        <v>96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R72" s="12">
        <f t="shared" si="8"/>
        <v>0</v>
      </c>
      <c r="S72" s="12">
        <f t="shared" si="9"/>
        <v>0</v>
      </c>
    </row>
    <row r="73" spans="1:19" x14ac:dyDescent="0.25">
      <c r="A73" s="7"/>
      <c r="B73" s="39"/>
      <c r="C73" s="40"/>
      <c r="D73" s="10" t="s">
        <v>97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R73" s="12">
        <f t="shared" si="8"/>
        <v>0</v>
      </c>
      <c r="S73" s="12">
        <f t="shared" si="9"/>
        <v>0</v>
      </c>
    </row>
    <row r="74" spans="1:19" x14ac:dyDescent="0.25">
      <c r="A74" s="7"/>
      <c r="B74" s="39"/>
      <c r="C74" s="40"/>
      <c r="D74" s="10" t="s">
        <v>92</v>
      </c>
      <c r="E74" s="11">
        <f>+'[2]Riepilogo pesi'!C93</f>
        <v>10519</v>
      </c>
      <c r="F74" s="11">
        <f>+'[2]Riepilogo pesi'!D93</f>
        <v>12870</v>
      </c>
      <c r="G74" s="11">
        <f>+'[2]Riepilogo pesi'!E93</f>
        <v>18561</v>
      </c>
      <c r="H74" s="11">
        <f>+'[2]Riepilogo pesi'!F93</f>
        <v>14376</v>
      </c>
      <c r="I74" s="11">
        <f>+'[2]Riepilogo pesi'!G93</f>
        <v>13157</v>
      </c>
      <c r="J74" s="11">
        <f>+'[2]Riepilogo pesi'!H93</f>
        <v>12013</v>
      </c>
      <c r="K74" s="11">
        <f>+'[2]Riepilogo pesi'!I93</f>
        <v>5854</v>
      </c>
      <c r="L74" s="11">
        <f>+'[2]Riepilogo pesi'!J93</f>
        <v>12910</v>
      </c>
      <c r="M74" s="11">
        <f>+'[2]Riepilogo pesi'!K93</f>
        <v>14470</v>
      </c>
      <c r="N74" s="11">
        <f>+'[2]Riepilogo pesi'!L93</f>
        <v>10560</v>
      </c>
      <c r="O74" s="11">
        <f>+'[2]Riepilogo pesi'!M93</f>
        <v>17045</v>
      </c>
      <c r="P74" s="11">
        <f>+'[2]Riepilogo pesi'!N93</f>
        <v>1711</v>
      </c>
      <c r="R74" s="12">
        <f t="shared" si="8"/>
        <v>144046</v>
      </c>
      <c r="S74" s="12">
        <f t="shared" si="9"/>
        <v>81496</v>
      </c>
    </row>
    <row r="75" spans="1:19" x14ac:dyDescent="0.25">
      <c r="A75" s="7"/>
      <c r="B75" s="39"/>
      <c r="C75" s="40"/>
      <c r="D75" s="10" t="s">
        <v>98</v>
      </c>
      <c r="E75" s="11">
        <f>+'[2]Riepilogo pesi'!C98</f>
        <v>0</v>
      </c>
      <c r="F75" s="11">
        <f>+'[2]Riepilogo pesi'!D98</f>
        <v>0</v>
      </c>
      <c r="G75" s="11">
        <f>+'[2]Riepilogo pesi'!E98</f>
        <v>0</v>
      </c>
      <c r="H75" s="11">
        <f>+'[2]Riepilogo pesi'!F98</f>
        <v>0</v>
      </c>
      <c r="I75" s="11">
        <f>+'[2]Riepilogo pesi'!G98</f>
        <v>0</v>
      </c>
      <c r="J75" s="11">
        <f>+'[2]Riepilogo pesi'!H98</f>
        <v>0</v>
      </c>
      <c r="K75" s="11">
        <f>+'[2]Riepilogo pesi'!I98</f>
        <v>0</v>
      </c>
      <c r="L75" s="11">
        <f>+'[2]Riepilogo pesi'!J98</f>
        <v>0</v>
      </c>
      <c r="M75" s="11">
        <f>+'[2]Riepilogo pesi'!K98</f>
        <v>0</v>
      </c>
      <c r="N75" s="11">
        <f>+'[2]Riepilogo pesi'!L98</f>
        <v>0</v>
      </c>
      <c r="O75" s="11">
        <f>+'[2]Riepilogo pesi'!M98</f>
        <v>0</v>
      </c>
      <c r="P75" s="11">
        <f>+'[2]Riepilogo pesi'!N98</f>
        <v>0</v>
      </c>
      <c r="R75" s="12">
        <f t="shared" si="8"/>
        <v>0</v>
      </c>
      <c r="S75" s="12">
        <f t="shared" si="9"/>
        <v>0</v>
      </c>
    </row>
    <row r="76" spans="1:19" x14ac:dyDescent="0.25">
      <c r="A76" s="7"/>
      <c r="B76" s="37"/>
      <c r="C76" s="41"/>
      <c r="D76" s="10" t="s">
        <v>64</v>
      </c>
      <c r="E76" s="11">
        <f>+'[2]Riepilogo pesi'!C103</f>
        <v>3091</v>
      </c>
      <c r="F76" s="11">
        <f>+'[2]Riepilogo pesi'!D103</f>
        <v>940</v>
      </c>
      <c r="G76" s="11">
        <f>+'[2]Riepilogo pesi'!E103</f>
        <v>2999</v>
      </c>
      <c r="H76" s="11">
        <f>+'[2]Riepilogo pesi'!F103</f>
        <v>1386</v>
      </c>
      <c r="I76" s="11">
        <f>+'[2]Riepilogo pesi'!G103</f>
        <v>2962</v>
      </c>
      <c r="J76" s="11">
        <f>+'[2]Riepilogo pesi'!H103</f>
        <v>3502</v>
      </c>
      <c r="K76" s="11">
        <f>+'[2]Riepilogo pesi'!I103</f>
        <v>3823</v>
      </c>
      <c r="L76" s="11">
        <f>+'[2]Riepilogo pesi'!J103</f>
        <v>2382</v>
      </c>
      <c r="M76" s="11">
        <f>+'[2]Riepilogo pesi'!K103</f>
        <v>2392</v>
      </c>
      <c r="N76" s="11">
        <f>+'[2]Riepilogo pesi'!L103</f>
        <v>3870</v>
      </c>
      <c r="O76" s="11">
        <f>+'[2]Riepilogo pesi'!M103</f>
        <v>1870</v>
      </c>
      <c r="P76" s="11">
        <f>+'[2]Riepilogo pesi'!N103</f>
        <v>1833</v>
      </c>
      <c r="R76" s="12">
        <f t="shared" si="8"/>
        <v>31050</v>
      </c>
      <c r="S76" s="12">
        <f t="shared" si="9"/>
        <v>14880</v>
      </c>
    </row>
    <row r="77" spans="1:19" x14ac:dyDescent="0.25">
      <c r="A77" s="7"/>
      <c r="B77" s="13" t="s">
        <v>99</v>
      </c>
      <c r="C77" s="13" t="s">
        <v>100</v>
      </c>
      <c r="D77" s="10" t="s">
        <v>101</v>
      </c>
      <c r="E77" s="11">
        <f>+'[2]Riepilogo pesi'!C91</f>
        <v>119</v>
      </c>
      <c r="F77" s="11">
        <f>+'[2]Riepilogo pesi'!D91</f>
        <v>320</v>
      </c>
      <c r="G77" s="11">
        <f>+'[2]Riepilogo pesi'!E91</f>
        <v>0</v>
      </c>
      <c r="H77" s="11">
        <f>+'[2]Riepilogo pesi'!F91</f>
        <v>342</v>
      </c>
      <c r="I77" s="11">
        <f>+'[2]Riepilogo pesi'!G91</f>
        <v>545</v>
      </c>
      <c r="J77" s="11">
        <f>+'[2]Riepilogo pesi'!H91</f>
        <v>280</v>
      </c>
      <c r="K77" s="11">
        <f>+'[2]Riepilogo pesi'!I91</f>
        <v>195</v>
      </c>
      <c r="L77" s="11">
        <f>+'[2]Riepilogo pesi'!J91</f>
        <v>216</v>
      </c>
      <c r="M77" s="11">
        <f>+'[2]Riepilogo pesi'!K91</f>
        <v>45</v>
      </c>
      <c r="N77" s="11">
        <f>+'[2]Riepilogo pesi'!L91</f>
        <v>569</v>
      </c>
      <c r="O77" s="11">
        <f>+'[2]Riepilogo pesi'!M91</f>
        <v>547</v>
      </c>
      <c r="P77" s="11">
        <f>+'[2]Riepilogo pesi'!N91</f>
        <v>0</v>
      </c>
      <c r="R77" s="12">
        <f t="shared" si="8"/>
        <v>3178</v>
      </c>
      <c r="S77" s="12">
        <f t="shared" si="9"/>
        <v>1606</v>
      </c>
    </row>
    <row r="78" spans="1:19" x14ac:dyDescent="0.25">
      <c r="A78" s="7"/>
      <c r="B78" s="29"/>
      <c r="C78" s="29"/>
      <c r="D78" s="10" t="s">
        <v>102</v>
      </c>
      <c r="E78" s="11">
        <f>+'[2]Riepilogo pesi'!C81</f>
        <v>0</v>
      </c>
      <c r="F78" s="11">
        <f>+'[2]Riepilogo pesi'!D81</f>
        <v>0</v>
      </c>
      <c r="G78" s="11">
        <f>+'[2]Riepilogo pesi'!E81</f>
        <v>411</v>
      </c>
      <c r="H78" s="11">
        <f>+'[2]Riepilogo pesi'!F81</f>
        <v>0</v>
      </c>
      <c r="I78" s="11">
        <f>+'[2]Riepilogo pesi'!G81</f>
        <v>0</v>
      </c>
      <c r="J78" s="11">
        <f>+'[2]Riepilogo pesi'!H81</f>
        <v>0</v>
      </c>
      <c r="K78" s="11">
        <f>+'[2]Riepilogo pesi'!I81</f>
        <v>0</v>
      </c>
      <c r="L78" s="11">
        <f>+'[2]Riepilogo pesi'!J81</f>
        <v>0</v>
      </c>
      <c r="M78" s="11">
        <f>+'[2]Riepilogo pesi'!K81</f>
        <v>0</v>
      </c>
      <c r="N78" s="11">
        <f>+'[2]Riepilogo pesi'!L81</f>
        <v>0</v>
      </c>
      <c r="O78" s="11">
        <f>+'[2]Riepilogo pesi'!M81</f>
        <v>0</v>
      </c>
      <c r="P78" s="11">
        <f>+'[2]Riepilogo pesi'!N81</f>
        <v>0</v>
      </c>
      <c r="R78" s="12">
        <f t="shared" si="8"/>
        <v>411</v>
      </c>
      <c r="S78" s="12">
        <f t="shared" si="9"/>
        <v>411</v>
      </c>
    </row>
    <row r="79" spans="1:19" x14ac:dyDescent="0.25">
      <c r="A79" s="7"/>
      <c r="B79" s="14"/>
      <c r="C79" s="14"/>
      <c r="D79" s="10" t="s">
        <v>103</v>
      </c>
      <c r="E79" s="11">
        <f>+'[2]Riepilogo pesi'!C24</f>
        <v>250</v>
      </c>
      <c r="F79" s="11">
        <f>+'[2]Riepilogo pesi'!D24</f>
        <v>260</v>
      </c>
      <c r="G79" s="11">
        <f>+'[2]Riepilogo pesi'!E24</f>
        <v>195</v>
      </c>
      <c r="H79" s="11">
        <f>+'[2]Riepilogo pesi'!F24</f>
        <v>0</v>
      </c>
      <c r="I79" s="11">
        <f>+'[2]Riepilogo pesi'!G24</f>
        <v>280</v>
      </c>
      <c r="J79" s="11">
        <f>+'[2]Riepilogo pesi'!H24</f>
        <v>180</v>
      </c>
      <c r="K79" s="11">
        <f>+'[2]Riepilogo pesi'!I24</f>
        <v>220</v>
      </c>
      <c r="L79" s="11">
        <f>+'[2]Riepilogo pesi'!J24</f>
        <v>280</v>
      </c>
      <c r="M79" s="11">
        <f>+'[2]Riepilogo pesi'!K24</f>
        <v>200</v>
      </c>
      <c r="N79" s="11">
        <f>+'[2]Riepilogo pesi'!L24</f>
        <v>500</v>
      </c>
      <c r="O79" s="11">
        <f>+'[2]Riepilogo pesi'!M24</f>
        <v>595</v>
      </c>
      <c r="P79" s="11">
        <f>+'[2]Riepilogo pesi'!N24</f>
        <v>1750</v>
      </c>
      <c r="R79" s="12">
        <f t="shared" si="8"/>
        <v>4710</v>
      </c>
      <c r="S79" s="12">
        <f t="shared" si="9"/>
        <v>1165</v>
      </c>
    </row>
    <row r="80" spans="1:19" x14ac:dyDescent="0.25">
      <c r="A80" s="54"/>
      <c r="B80" s="54"/>
      <c r="C80" s="54"/>
      <c r="D80" s="55"/>
      <c r="E80" s="54"/>
      <c r="F80" s="54"/>
      <c r="G80" s="54"/>
      <c r="H80" s="54"/>
      <c r="I80" s="56"/>
      <c r="J80" s="56"/>
      <c r="K80" s="56"/>
      <c r="L80" s="56"/>
      <c r="M80" s="56"/>
      <c r="N80" s="56"/>
      <c r="R80" s="12">
        <f t="shared" si="8"/>
        <v>0</v>
      </c>
      <c r="S80" s="12">
        <f t="shared" si="9"/>
        <v>0</v>
      </c>
    </row>
    <row r="81" spans="1:19" x14ac:dyDescent="0.25">
      <c r="A81" s="57"/>
      <c r="B81" s="57"/>
      <c r="C81" s="57"/>
      <c r="D81"/>
      <c r="E81" s="57"/>
      <c r="F81" s="57"/>
      <c r="G81" s="57"/>
      <c r="H81" s="57"/>
      <c r="I81" s="56"/>
      <c r="J81" s="56"/>
      <c r="K81" s="56"/>
      <c r="L81" s="56"/>
      <c r="M81" s="56"/>
      <c r="N81" s="56"/>
      <c r="R81" s="12">
        <f t="shared" si="8"/>
        <v>0</v>
      </c>
      <c r="S81" s="12">
        <f t="shared" si="9"/>
        <v>0</v>
      </c>
    </row>
    <row r="82" spans="1:19" x14ac:dyDescent="0.25">
      <c r="A82" s="7" t="s">
        <v>104</v>
      </c>
      <c r="B82" s="25" t="s">
        <v>105</v>
      </c>
      <c r="C82" s="25" t="s">
        <v>106</v>
      </c>
      <c r="D82" s="10" t="s">
        <v>107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R82" s="12">
        <f t="shared" si="8"/>
        <v>0</v>
      </c>
      <c r="S82" s="12">
        <f t="shared" si="9"/>
        <v>0</v>
      </c>
    </row>
    <row r="83" spans="1:19" x14ac:dyDescent="0.25">
      <c r="A83" s="7"/>
      <c r="B83" s="27"/>
      <c r="C83" s="27"/>
      <c r="D83" s="10" t="s">
        <v>19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R83" s="12">
        <f t="shared" si="8"/>
        <v>0</v>
      </c>
      <c r="S83" s="12">
        <f t="shared" si="9"/>
        <v>0</v>
      </c>
    </row>
    <row r="84" spans="1:19" x14ac:dyDescent="0.25">
      <c r="A84" s="7"/>
      <c r="B84" s="21">
        <v>160121</v>
      </c>
      <c r="C84" s="53" t="s">
        <v>108</v>
      </c>
      <c r="D84" s="10" t="s">
        <v>28</v>
      </c>
      <c r="E84" s="11">
        <f>+'[2]Riepilogo pesi'!C115</f>
        <v>0</v>
      </c>
      <c r="F84" s="11">
        <f>+'[2]Riepilogo pesi'!D115</f>
        <v>0</v>
      </c>
      <c r="G84" s="11">
        <f>+'[2]Riepilogo pesi'!E115</f>
        <v>220</v>
      </c>
      <c r="H84" s="11">
        <f>+'[2]Riepilogo pesi'!F115</f>
        <v>0</v>
      </c>
      <c r="I84" s="11">
        <f>+'[2]Riepilogo pesi'!G115</f>
        <v>0</v>
      </c>
      <c r="J84" s="11">
        <f>+'[2]Riepilogo pesi'!H115</f>
        <v>0</v>
      </c>
      <c r="K84" s="11">
        <f>+'[2]Riepilogo pesi'!I115</f>
        <v>0</v>
      </c>
      <c r="L84" s="11">
        <f>+'[2]Riepilogo pesi'!J115</f>
        <v>0</v>
      </c>
      <c r="M84" s="11">
        <f>+'[2]Riepilogo pesi'!K115</f>
        <v>0</v>
      </c>
      <c r="N84" s="11">
        <f>+'[2]Riepilogo pesi'!L115</f>
        <v>0</v>
      </c>
      <c r="O84" s="11">
        <f>+'[2]Riepilogo pesi'!M115</f>
        <v>0</v>
      </c>
      <c r="P84" s="11">
        <f>+'[2]Riepilogo pesi'!N115</f>
        <v>0</v>
      </c>
      <c r="R84" s="12"/>
      <c r="S84" s="12"/>
    </row>
    <row r="85" spans="1:19" x14ac:dyDescent="0.25">
      <c r="A85" s="7"/>
      <c r="B85" s="58">
        <v>170204</v>
      </c>
      <c r="C85" s="21" t="s">
        <v>109</v>
      </c>
      <c r="D85" s="10" t="s">
        <v>28</v>
      </c>
      <c r="E85" s="18">
        <f>+'[2]Riepilogo pesi'!C118</f>
        <v>0</v>
      </c>
      <c r="F85" s="18">
        <f>+'[2]Riepilogo pesi'!D118</f>
        <v>0</v>
      </c>
      <c r="G85" s="18">
        <f>+'[2]Riepilogo pesi'!E118</f>
        <v>0</v>
      </c>
      <c r="H85" s="18">
        <f>+'[2]Riepilogo pesi'!F118</f>
        <v>0</v>
      </c>
      <c r="I85" s="18">
        <f>+'[2]Riepilogo pesi'!G118</f>
        <v>0</v>
      </c>
      <c r="J85" s="18">
        <f>+'[2]Riepilogo pesi'!H118</f>
        <v>0</v>
      </c>
      <c r="K85" s="18">
        <f>+'[2]Riepilogo pesi'!I118</f>
        <v>0</v>
      </c>
      <c r="L85" s="18">
        <f>+'[2]Riepilogo pesi'!J118</f>
        <v>0</v>
      </c>
      <c r="M85" s="18">
        <f>+'[2]Riepilogo pesi'!K118</f>
        <v>100</v>
      </c>
      <c r="N85" s="18">
        <f>+'[2]Riepilogo pesi'!L118</f>
        <v>0</v>
      </c>
      <c r="O85" s="18">
        <f>+'[2]Riepilogo pesi'!M118</f>
        <v>0</v>
      </c>
      <c r="P85" s="18">
        <f>+'[2]Riepilogo pesi'!N118</f>
        <v>0</v>
      </c>
      <c r="R85" s="12">
        <f t="shared" ref="R85" si="11">SUM(E85:P85)</f>
        <v>100</v>
      </c>
      <c r="S85" s="12">
        <f t="shared" ref="S85" si="12">SUM(E85:J85)</f>
        <v>0</v>
      </c>
    </row>
    <row r="86" spans="1:19" x14ac:dyDescent="0.25">
      <c r="A86" s="7"/>
      <c r="B86" s="52">
        <v>170603</v>
      </c>
      <c r="C86" s="52" t="s">
        <v>110</v>
      </c>
      <c r="D86" s="10" t="s">
        <v>28</v>
      </c>
      <c r="E86" s="18">
        <f>+'[2]Riepilogo pesi'!C117</f>
        <v>200</v>
      </c>
      <c r="F86" s="18">
        <f>+'[2]Riepilogo pesi'!D117</f>
        <v>0</v>
      </c>
      <c r="G86" s="18">
        <f>+'[2]Riepilogo pesi'!E117</f>
        <v>0</v>
      </c>
      <c r="H86" s="18">
        <f>+'[2]Riepilogo pesi'!F117</f>
        <v>0</v>
      </c>
      <c r="I86" s="18">
        <f>+'[2]Riepilogo pesi'!G117</f>
        <v>0</v>
      </c>
      <c r="J86" s="18">
        <f>+'[2]Riepilogo pesi'!H117</f>
        <v>0</v>
      </c>
      <c r="K86" s="18">
        <f>+'[2]Riepilogo pesi'!I117</f>
        <v>0</v>
      </c>
      <c r="L86" s="18">
        <f>+'[2]Riepilogo pesi'!J117</f>
        <v>0</v>
      </c>
      <c r="M86" s="18">
        <f>+'[2]Riepilogo pesi'!K117</f>
        <v>0</v>
      </c>
      <c r="N86" s="18">
        <f>+'[2]Riepilogo pesi'!L117</f>
        <v>0</v>
      </c>
      <c r="O86" s="18">
        <f>+'[2]Riepilogo pesi'!M117</f>
        <v>0</v>
      </c>
      <c r="P86" s="18">
        <f>+'[2]Riepilogo pesi'!N117</f>
        <v>0</v>
      </c>
      <c r="R86" s="12">
        <f t="shared" si="8"/>
        <v>200</v>
      </c>
      <c r="S86" s="12">
        <f t="shared" si="9"/>
        <v>200</v>
      </c>
    </row>
    <row r="87" spans="1:19" x14ac:dyDescent="0.25">
      <c r="A87" s="7"/>
      <c r="B87" s="23">
        <v>170604</v>
      </c>
      <c r="C87" s="24" t="s">
        <v>42</v>
      </c>
      <c r="D87" s="10" t="s">
        <v>111</v>
      </c>
      <c r="E87" s="18">
        <f>+'[2]Riepilogo pesi'!C118</f>
        <v>0</v>
      </c>
      <c r="F87" s="18">
        <f>+'[2]Riepilogo pesi'!D118</f>
        <v>0</v>
      </c>
      <c r="G87" s="18">
        <f>+'[2]Riepilogo pesi'!E118</f>
        <v>0</v>
      </c>
      <c r="H87" s="18">
        <f>+'[2]Riepilogo pesi'!F118</f>
        <v>0</v>
      </c>
      <c r="I87" s="18">
        <f>+'[2]Riepilogo pesi'!G118</f>
        <v>0</v>
      </c>
      <c r="J87" s="18">
        <f>+'[2]Riepilogo pesi'!H118</f>
        <v>0</v>
      </c>
      <c r="K87" s="18">
        <f>+'[2]Riepilogo pesi'!I118</f>
        <v>0</v>
      </c>
      <c r="L87" s="18">
        <f>+'[2]Riepilogo pesi'!J118</f>
        <v>0</v>
      </c>
      <c r="M87" s="18">
        <f>+'[2]Riepilogo pesi'!K119</f>
        <v>1120</v>
      </c>
      <c r="N87" s="18">
        <f>+'[2]Riepilogo pesi'!L118</f>
        <v>0</v>
      </c>
      <c r="O87" s="18">
        <f>+'[2]Riepilogo pesi'!M118</f>
        <v>0</v>
      </c>
      <c r="P87" s="18">
        <f>+'[2]Riepilogo pesi'!N118</f>
        <v>0</v>
      </c>
      <c r="R87" s="12">
        <f t="shared" si="8"/>
        <v>1120</v>
      </c>
      <c r="S87" s="12">
        <f t="shared" si="9"/>
        <v>0</v>
      </c>
    </row>
    <row r="88" spans="1:19" x14ac:dyDescent="0.25">
      <c r="A88" s="7"/>
      <c r="B88" s="25">
        <v>170605</v>
      </c>
      <c r="C88" s="25" t="s">
        <v>112</v>
      </c>
      <c r="D88" s="10" t="s">
        <v>43</v>
      </c>
      <c r="E88" s="11">
        <f>+'[2]Riepilogo pesi'!C61+'[2]Riepilogo pesi'!C60</f>
        <v>7300</v>
      </c>
      <c r="F88" s="11">
        <f>+'[2]Riepilogo pesi'!D61+'[2]Riepilogo pesi'!D60</f>
        <v>8320</v>
      </c>
      <c r="G88" s="11">
        <f>+'[2]Riepilogo pesi'!E61+'[2]Riepilogo pesi'!E60</f>
        <v>6280</v>
      </c>
      <c r="H88" s="11">
        <f>+'[2]Riepilogo pesi'!F61+'[2]Riepilogo pesi'!F60</f>
        <v>5060</v>
      </c>
      <c r="I88" s="11">
        <f>+'[2]Riepilogo pesi'!G61+'[2]Riepilogo pesi'!G60</f>
        <v>6140</v>
      </c>
      <c r="J88" s="11">
        <f>+'[2]Riepilogo pesi'!H61+'[2]Riepilogo pesi'!H60</f>
        <v>4640</v>
      </c>
      <c r="K88" s="11">
        <f>+'[2]Riepilogo pesi'!I61+'[2]Riepilogo pesi'!I60</f>
        <v>5400</v>
      </c>
      <c r="L88" s="11">
        <f>+'[2]Riepilogo pesi'!J61+'[2]Riepilogo pesi'!J60</f>
        <v>3400</v>
      </c>
      <c r="M88" s="11">
        <f>+'[2]Riepilogo pesi'!K61+'[2]Riepilogo pesi'!K60</f>
        <v>5720</v>
      </c>
      <c r="N88" s="11">
        <f>+'[2]Riepilogo pesi'!L61+'[2]Riepilogo pesi'!L60</f>
        <v>7880</v>
      </c>
      <c r="O88" s="11">
        <f>+'[2]Riepilogo pesi'!M61+'[2]Riepilogo pesi'!M60</f>
        <v>8080</v>
      </c>
      <c r="P88" s="11">
        <f>+'[2]Riepilogo pesi'!N61+'[2]Riepilogo pesi'!N60</f>
        <v>8180</v>
      </c>
      <c r="R88" s="12">
        <f t="shared" si="8"/>
        <v>76400</v>
      </c>
      <c r="S88" s="12">
        <f t="shared" si="9"/>
        <v>37740</v>
      </c>
    </row>
    <row r="89" spans="1:19" x14ac:dyDescent="0.25">
      <c r="A89" s="7"/>
      <c r="B89" s="27"/>
      <c r="C89" s="27"/>
      <c r="D89" s="10" t="s">
        <v>45</v>
      </c>
      <c r="E89" s="11">
        <f>+'[2]Riepilogo pesi'!C121</f>
        <v>140</v>
      </c>
      <c r="F89" s="11">
        <f>+'[2]Riepilogo pesi'!D121</f>
        <v>520</v>
      </c>
      <c r="G89" s="11">
        <f>+'[2]Riepilogo pesi'!E121</f>
        <v>200</v>
      </c>
      <c r="H89" s="11">
        <f>+'[2]Riepilogo pesi'!F121</f>
        <v>1780</v>
      </c>
      <c r="I89" s="11">
        <f>+'[2]Riepilogo pesi'!G121</f>
        <v>0</v>
      </c>
      <c r="J89" s="11">
        <f>+'[2]Riepilogo pesi'!H121</f>
        <v>0</v>
      </c>
      <c r="K89" s="11">
        <f>+'[2]Riepilogo pesi'!I121</f>
        <v>500</v>
      </c>
      <c r="L89" s="11">
        <f>+'[2]Riepilogo pesi'!J121</f>
        <v>0</v>
      </c>
      <c r="M89" s="11">
        <f>+'[2]Riepilogo pesi'!K121</f>
        <v>1180</v>
      </c>
      <c r="N89" s="11">
        <f>+'[2]Riepilogo pesi'!L121</f>
        <v>450</v>
      </c>
      <c r="O89" s="11">
        <f>+'[2]Riepilogo pesi'!M121</f>
        <v>300</v>
      </c>
      <c r="P89" s="11">
        <f>+'[2]Riepilogo pesi'!N121</f>
        <v>0</v>
      </c>
      <c r="R89" s="12">
        <f t="shared" si="8"/>
        <v>5070</v>
      </c>
      <c r="S89" s="12">
        <f t="shared" si="9"/>
        <v>2640</v>
      </c>
    </row>
    <row r="90" spans="1:19" x14ac:dyDescent="0.25">
      <c r="A90" s="7"/>
      <c r="B90" s="23">
        <v>170802</v>
      </c>
      <c r="C90" s="24" t="s">
        <v>113</v>
      </c>
      <c r="D90" s="10" t="s">
        <v>114</v>
      </c>
      <c r="E90" s="11">
        <f>+'[2]Riepilogo pesi'!C116</f>
        <v>0</v>
      </c>
      <c r="F90" s="11">
        <f>+'[2]Riepilogo pesi'!D116</f>
        <v>0</v>
      </c>
      <c r="G90" s="11">
        <f>+'[2]Riepilogo pesi'!E116</f>
        <v>0</v>
      </c>
      <c r="H90" s="11">
        <f>+'[2]Riepilogo pesi'!F116</f>
        <v>0</v>
      </c>
      <c r="I90" s="11">
        <f>+'[2]Riepilogo pesi'!G116</f>
        <v>0</v>
      </c>
      <c r="J90" s="11">
        <f>+'[2]Riepilogo pesi'!H116</f>
        <v>0</v>
      </c>
      <c r="K90" s="11">
        <f>+'[2]Riepilogo pesi'!I116</f>
        <v>0</v>
      </c>
      <c r="L90" s="11">
        <f>+'[2]Riepilogo pesi'!J116</f>
        <v>0</v>
      </c>
      <c r="M90" s="11">
        <f>+'[2]Riepilogo pesi'!K116</f>
        <v>0</v>
      </c>
      <c r="N90" s="11">
        <f>+'[2]Riepilogo pesi'!L116</f>
        <v>0</v>
      </c>
      <c r="O90" s="11">
        <f>+'[2]Riepilogo pesi'!M116</f>
        <v>0</v>
      </c>
      <c r="P90" s="11">
        <f>+'[2]Riepilogo pesi'!N116</f>
        <v>0</v>
      </c>
      <c r="R90" s="12">
        <f t="shared" si="8"/>
        <v>0</v>
      </c>
      <c r="S90" s="12">
        <f t="shared" si="9"/>
        <v>0</v>
      </c>
    </row>
    <row r="91" spans="1:19" x14ac:dyDescent="0.25">
      <c r="A91" s="7"/>
      <c r="B91" s="21">
        <v>160601</v>
      </c>
      <c r="C91" s="21" t="s">
        <v>115</v>
      </c>
      <c r="D91" s="10" t="s">
        <v>68</v>
      </c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R91" s="12">
        <f t="shared" si="8"/>
        <v>0</v>
      </c>
      <c r="S91" s="12">
        <f t="shared" si="9"/>
        <v>0</v>
      </c>
    </row>
    <row r="92" spans="1:19" x14ac:dyDescent="0.25">
      <c r="A92" s="57"/>
      <c r="B92" s="57"/>
      <c r="C92" s="57"/>
      <c r="D92"/>
      <c r="E92" s="57"/>
      <c r="F92" s="57"/>
      <c r="G92" s="57"/>
      <c r="H92" s="57"/>
      <c r="I92" s="56"/>
      <c r="J92" s="56"/>
      <c r="K92" s="56"/>
      <c r="L92" s="56"/>
      <c r="M92" s="56"/>
      <c r="N92" s="56"/>
    </row>
    <row r="93" spans="1:19" x14ac:dyDescent="0.25">
      <c r="A93" s="57"/>
      <c r="B93" s="57"/>
      <c r="C93" s="57"/>
      <c r="D93"/>
      <c r="E93" s="57"/>
      <c r="F93" s="57"/>
      <c r="G93" s="57"/>
      <c r="H93" s="57"/>
      <c r="I93" s="56"/>
      <c r="J93" s="56"/>
      <c r="K93" s="56"/>
      <c r="L93" s="56"/>
      <c r="M93" s="56"/>
      <c r="N93" s="56"/>
    </row>
    <row r="94" spans="1:19" ht="15" customHeight="1" x14ac:dyDescent="0.25">
      <c r="A94" s="7" t="s">
        <v>116</v>
      </c>
      <c r="B94" s="59">
        <v>200301</v>
      </c>
      <c r="C94" s="59" t="s">
        <v>117</v>
      </c>
      <c r="D94" s="49" t="s">
        <v>118</v>
      </c>
      <c r="E94" s="18">
        <f>+'[2]Riepilogo pesi'!C36</f>
        <v>0</v>
      </c>
      <c r="F94" s="18">
        <f>+'[2]Riepilogo pesi'!D36</f>
        <v>0</v>
      </c>
      <c r="G94" s="18">
        <f>+'[2]Riepilogo pesi'!E36</f>
        <v>0</v>
      </c>
      <c r="H94" s="18">
        <f>+'[2]Riepilogo pesi'!F36</f>
        <v>0</v>
      </c>
      <c r="I94" s="18">
        <f>+'[2]Riepilogo pesi'!G36</f>
        <v>0</v>
      </c>
      <c r="J94" s="18">
        <f>+'[2]Riepilogo pesi'!H36</f>
        <v>207490</v>
      </c>
      <c r="K94" s="18">
        <f>+'[2]Riepilogo pesi'!I36</f>
        <v>15570</v>
      </c>
      <c r="L94" s="18">
        <f>+'[2]Riepilogo pesi'!J36</f>
        <v>0</v>
      </c>
      <c r="M94" s="18">
        <f>+'[2]Riepilogo pesi'!K36</f>
        <v>95370</v>
      </c>
      <c r="N94" s="18">
        <f>+'[2]Riepilogo pesi'!L36</f>
        <v>0</v>
      </c>
      <c r="O94" s="18">
        <f>+'[2]Riepilogo pesi'!M36</f>
        <v>361330</v>
      </c>
      <c r="P94" s="18">
        <f>+'[2]Riepilogo pesi'!N36</f>
        <v>0</v>
      </c>
      <c r="R94" s="12">
        <f t="shared" ref="R94:R95" si="13">SUM(E94:P94)</f>
        <v>679760</v>
      </c>
      <c r="S94" s="12">
        <f t="shared" ref="S94:S95" si="14">SUM(E94:J94)</f>
        <v>207490</v>
      </c>
    </row>
    <row r="95" spans="1:19" ht="15" customHeight="1" x14ac:dyDescent="0.25">
      <c r="A95" s="7"/>
      <c r="B95" s="60"/>
      <c r="C95" s="60"/>
      <c r="D95" s="49" t="s">
        <v>107</v>
      </c>
      <c r="E95" s="18">
        <f>+'[2]Riepilogo pesi'!C33</f>
        <v>988200</v>
      </c>
      <c r="F95" s="18">
        <f>+'[2]Riepilogo pesi'!D33</f>
        <v>1002530</v>
      </c>
      <c r="G95" s="18">
        <f>+'[2]Riepilogo pesi'!E33</f>
        <v>1252640</v>
      </c>
      <c r="H95" s="18">
        <f>+'[2]Riepilogo pesi'!F33</f>
        <v>1052160</v>
      </c>
      <c r="I95" s="18">
        <f>+'[2]Riepilogo pesi'!G33</f>
        <v>1465860</v>
      </c>
      <c r="J95" s="18">
        <f>+'[2]Riepilogo pesi'!H33</f>
        <v>1064330</v>
      </c>
      <c r="K95" s="18">
        <f>+'[2]Riepilogo pesi'!I33</f>
        <v>1103910</v>
      </c>
      <c r="L95" s="18">
        <f>+'[2]Riepilogo pesi'!J33</f>
        <v>1167770</v>
      </c>
      <c r="M95" s="18">
        <f>+'[2]Riepilogo pesi'!K33</f>
        <v>1043910</v>
      </c>
      <c r="N95" s="18">
        <f>+'[2]Riepilogo pesi'!L33</f>
        <v>1240960</v>
      </c>
      <c r="O95" s="18">
        <f>+'[2]Riepilogo pesi'!M33</f>
        <v>880650</v>
      </c>
      <c r="P95" s="18">
        <f>+'[2]Riepilogo pesi'!N33</f>
        <v>1300720</v>
      </c>
      <c r="R95" s="12">
        <f t="shared" si="13"/>
        <v>13563640</v>
      </c>
      <c r="S95" s="12">
        <f t="shared" si="14"/>
        <v>6825720</v>
      </c>
    </row>
    <row r="96" spans="1:19" ht="15" customHeight="1" x14ac:dyDescent="0.25">
      <c r="A96" s="57"/>
      <c r="B96" s="57"/>
      <c r="C96" s="57"/>
      <c r="D96" s="57"/>
      <c r="E96" s="57"/>
      <c r="F96" s="57"/>
      <c r="G96" s="57"/>
      <c r="H96" s="57"/>
      <c r="I96" s="56"/>
      <c r="J96" s="56"/>
      <c r="K96" s="56"/>
      <c r="L96" s="56"/>
      <c r="M96" s="56"/>
      <c r="N96" s="56"/>
      <c r="O96" s="56"/>
    </row>
    <row r="97" spans="1:21" x14ac:dyDescent="0.25">
      <c r="A97" s="57"/>
      <c r="B97" s="57"/>
      <c r="C97" s="57"/>
      <c r="D97" s="57"/>
      <c r="E97" s="57"/>
      <c r="F97" s="57"/>
      <c r="G97" s="57"/>
      <c r="H97" s="57"/>
      <c r="I97" s="56"/>
      <c r="J97" s="56"/>
      <c r="K97" s="56"/>
      <c r="L97" s="56"/>
      <c r="M97" s="56"/>
      <c r="N97" s="56"/>
      <c r="O97" s="56"/>
      <c r="T97">
        <v>179601</v>
      </c>
    </row>
    <row r="98" spans="1:21" x14ac:dyDescent="0.25">
      <c r="A98" s="4" t="s">
        <v>17</v>
      </c>
      <c r="B98" s="61"/>
      <c r="C98" s="61"/>
      <c r="D98" s="62"/>
      <c r="E98" s="12">
        <f t="shared" ref="E98:O98" si="15">SUM(E4:E79)</f>
        <v>5267996</v>
      </c>
      <c r="F98" s="12">
        <f t="shared" si="15"/>
        <v>4683269</v>
      </c>
      <c r="G98" s="12">
        <f t="shared" si="15"/>
        <v>5794978</v>
      </c>
      <c r="H98" s="12">
        <f t="shared" si="15"/>
        <v>5050338</v>
      </c>
      <c r="I98" s="12">
        <f t="shared" si="15"/>
        <v>5450013</v>
      </c>
      <c r="J98" s="12">
        <f t="shared" si="15"/>
        <v>5872446</v>
      </c>
      <c r="K98" s="12">
        <f t="shared" si="15"/>
        <v>5174139</v>
      </c>
      <c r="L98" s="12">
        <f t="shared" si="15"/>
        <v>5201981</v>
      </c>
      <c r="M98" s="12">
        <f t="shared" si="15"/>
        <v>5254081</v>
      </c>
      <c r="N98" s="12">
        <f t="shared" si="15"/>
        <v>5621123</v>
      </c>
      <c r="O98" s="12">
        <f t="shared" si="15"/>
        <v>5769964</v>
      </c>
      <c r="P98" s="12">
        <f>SUM(P4:P79)</f>
        <v>5392411</v>
      </c>
      <c r="R98" s="12">
        <f>SUM(E98:P98)</f>
        <v>64532739</v>
      </c>
      <c r="S98" s="12">
        <f>SUM(E98:J98)</f>
        <v>32119040</v>
      </c>
      <c r="T98" s="63"/>
    </row>
    <row r="99" spans="1:21" x14ac:dyDescent="0.25">
      <c r="A99" s="4" t="s">
        <v>104</v>
      </c>
      <c r="B99" s="64"/>
      <c r="C99" s="64"/>
      <c r="D99" s="65"/>
      <c r="E99" s="12">
        <f t="shared" ref="E99:P99" si="16">+SUM(E82:E91)</f>
        <v>7640</v>
      </c>
      <c r="F99" s="12">
        <f t="shared" si="16"/>
        <v>8840</v>
      </c>
      <c r="G99" s="12">
        <f t="shared" si="16"/>
        <v>6700</v>
      </c>
      <c r="H99" s="12">
        <f t="shared" si="16"/>
        <v>6840</v>
      </c>
      <c r="I99" s="12">
        <f t="shared" si="16"/>
        <v>6140</v>
      </c>
      <c r="J99" s="12">
        <f t="shared" si="16"/>
        <v>4640</v>
      </c>
      <c r="K99" s="12">
        <f t="shared" si="16"/>
        <v>5900</v>
      </c>
      <c r="L99" s="12">
        <f t="shared" si="16"/>
        <v>3400</v>
      </c>
      <c r="M99" s="12">
        <f t="shared" si="16"/>
        <v>8120</v>
      </c>
      <c r="N99" s="12">
        <f t="shared" si="16"/>
        <v>8330</v>
      </c>
      <c r="O99" s="12">
        <f t="shared" si="16"/>
        <v>8380</v>
      </c>
      <c r="P99" s="12">
        <f t="shared" si="16"/>
        <v>8180</v>
      </c>
      <c r="R99" s="12">
        <f>SUM(E99:P99)</f>
        <v>83110</v>
      </c>
      <c r="S99" s="12">
        <f>SUM(E99:J99)</f>
        <v>40800</v>
      </c>
    </row>
    <row r="100" spans="1:21" x14ac:dyDescent="0.25">
      <c r="A100" s="4" t="s">
        <v>116</v>
      </c>
      <c r="B100" s="66"/>
      <c r="C100" s="66"/>
      <c r="D100" s="67"/>
      <c r="E100" s="12">
        <f>SUM(E94:E95)</f>
        <v>988200</v>
      </c>
      <c r="F100" s="12">
        <f t="shared" ref="F100:O100" si="17">SUM(F94:F95)</f>
        <v>1002530</v>
      </c>
      <c r="G100" s="12">
        <f t="shared" si="17"/>
        <v>1252640</v>
      </c>
      <c r="H100" s="12">
        <f t="shared" si="17"/>
        <v>1052160</v>
      </c>
      <c r="I100" s="12">
        <f t="shared" si="17"/>
        <v>1465860</v>
      </c>
      <c r="J100" s="12">
        <f t="shared" si="17"/>
        <v>1271820</v>
      </c>
      <c r="K100" s="12">
        <f t="shared" si="17"/>
        <v>1119480</v>
      </c>
      <c r="L100" s="12">
        <f t="shared" si="17"/>
        <v>1167770</v>
      </c>
      <c r="M100" s="12">
        <f t="shared" si="17"/>
        <v>1139280</v>
      </c>
      <c r="N100" s="12">
        <f t="shared" si="17"/>
        <v>1240960</v>
      </c>
      <c r="O100" s="12">
        <f t="shared" si="17"/>
        <v>1241980</v>
      </c>
      <c r="P100" s="12">
        <f>SUM(P94:P95)</f>
        <v>1300720</v>
      </c>
      <c r="R100" s="12">
        <f>SUM(E100:P100)</f>
        <v>14243400</v>
      </c>
      <c r="S100" s="12">
        <f>SUM(E100:J100)</f>
        <v>7033210</v>
      </c>
      <c r="T100" s="63">
        <f>+R100/T97</f>
        <v>79.305794511166425</v>
      </c>
    </row>
    <row r="101" spans="1:21" x14ac:dyDescent="0.25">
      <c r="A101" s="54"/>
      <c r="B101" s="54"/>
      <c r="C101" s="54"/>
      <c r="D101" s="54"/>
      <c r="E101" s="54"/>
      <c r="F101" s="54"/>
      <c r="G101" s="54"/>
      <c r="H101" s="54"/>
      <c r="I101" s="56"/>
      <c r="J101" s="56"/>
      <c r="K101" s="56"/>
      <c r="L101" s="56"/>
      <c r="M101" s="56"/>
      <c r="N101" s="56"/>
      <c r="O101" s="56"/>
      <c r="R101" s="68"/>
    </row>
    <row r="102" spans="1:21" x14ac:dyDescent="0.25">
      <c r="A102" s="69" t="s">
        <v>119</v>
      </c>
      <c r="B102" s="70">
        <v>200307</v>
      </c>
      <c r="C102" s="71" t="s">
        <v>83</v>
      </c>
      <c r="D102" s="10" t="s">
        <v>19</v>
      </c>
      <c r="E102" s="11" t="str">
        <f>+'[2]Riepilogo pesi'!C131</f>
        <v>GENNAIO</v>
      </c>
      <c r="F102" s="11" t="str">
        <f>+'[2]Riepilogo pesi'!D131</f>
        <v>FEBBRAIO</v>
      </c>
      <c r="G102" s="11" t="str">
        <f>+'[2]Riepilogo pesi'!E131</f>
        <v>MARZO</v>
      </c>
      <c r="H102" s="11" t="str">
        <f>+'[2]Riepilogo pesi'!F131</f>
        <v>APRILE</v>
      </c>
      <c r="I102" s="11" t="str">
        <f>+'[2]Riepilogo pesi'!G131</f>
        <v>MAGGIO</v>
      </c>
      <c r="J102" s="11" t="str">
        <f>+'[2]Riepilogo pesi'!H131</f>
        <v>GIUGNO</v>
      </c>
      <c r="K102" s="11" t="str">
        <f>+'[2]Riepilogo pesi'!I131</f>
        <v>LUGLIO</v>
      </c>
      <c r="L102" s="11" t="str">
        <f>+'[2]Riepilogo pesi'!J131</f>
        <v>AGOSTO</v>
      </c>
      <c r="M102" s="11" t="str">
        <f>+'[2]Riepilogo pesi'!K131</f>
        <v>SETTEMBRE</v>
      </c>
      <c r="N102" s="11" t="str">
        <f>+'[2]Riepilogo pesi'!L131</f>
        <v>OTTOBRE</v>
      </c>
      <c r="O102" s="11" t="str">
        <f>+'[2]Riepilogo pesi'!M131</f>
        <v>NOVEMBRE</v>
      </c>
      <c r="P102" s="11" t="str">
        <f>+'[2]Riepilogo pesi'!N131</f>
        <v>DICEMBRE</v>
      </c>
      <c r="R102" s="12">
        <f t="shared" ref="R102:R118" si="18">SUM(E102:P102)</f>
        <v>0</v>
      </c>
      <c r="S102" s="12">
        <f t="shared" ref="S102:S129" si="19">SUM(E102:J102)</f>
        <v>0</v>
      </c>
      <c r="T102" s="63"/>
    </row>
    <row r="103" spans="1:21" x14ac:dyDescent="0.25">
      <c r="A103" s="69"/>
      <c r="B103" s="70"/>
      <c r="C103" s="71"/>
      <c r="D103" s="10" t="s">
        <v>120</v>
      </c>
      <c r="E103" s="11">
        <f>+'[2]Riepilogo pesi'!C132</f>
        <v>0</v>
      </c>
      <c r="F103" s="11">
        <f>+'[2]Riepilogo pesi'!D132</f>
        <v>0</v>
      </c>
      <c r="G103" s="11">
        <f>+'[2]Riepilogo pesi'!E132</f>
        <v>0</v>
      </c>
      <c r="H103" s="11">
        <f>+'[2]Riepilogo pesi'!F132</f>
        <v>0</v>
      </c>
      <c r="I103" s="11">
        <f>+'[2]Riepilogo pesi'!G132</f>
        <v>1761510</v>
      </c>
      <c r="J103" s="11">
        <f>+'[2]Riepilogo pesi'!H132</f>
        <v>2012180</v>
      </c>
      <c r="K103" s="11">
        <f>+'[2]Riepilogo pesi'!I132</f>
        <v>53780</v>
      </c>
      <c r="L103" s="11">
        <f>+'[2]Riepilogo pesi'!J132</f>
        <v>59740</v>
      </c>
      <c r="M103" s="11">
        <f>+'[2]Riepilogo pesi'!K132</f>
        <v>155680</v>
      </c>
      <c r="N103" s="11">
        <f>+'[2]Riepilogo pesi'!L132</f>
        <v>104090</v>
      </c>
      <c r="O103" s="11">
        <f>+'[2]Riepilogo pesi'!M132</f>
        <v>16800</v>
      </c>
      <c r="P103" s="11">
        <f>+'[2]Riepilogo pesi'!N132</f>
        <v>28790</v>
      </c>
      <c r="R103" s="12">
        <f t="shared" si="18"/>
        <v>4192570</v>
      </c>
      <c r="S103" s="12">
        <f t="shared" si="19"/>
        <v>3773690</v>
      </c>
    </row>
    <row r="104" spans="1:21" x14ac:dyDescent="0.25">
      <c r="A104" s="69"/>
      <c r="B104" s="70"/>
      <c r="C104" s="71"/>
      <c r="D104" s="10" t="s">
        <v>26</v>
      </c>
      <c r="E104" s="11">
        <f>+'[2]Riepilogo pesi'!C134</f>
        <v>0</v>
      </c>
      <c r="F104" s="11">
        <f>+'[2]Riepilogo pesi'!D134</f>
        <v>0</v>
      </c>
      <c r="G104" s="11">
        <f>+'[2]Riepilogo pesi'!E134</f>
        <v>0</v>
      </c>
      <c r="H104" s="11">
        <f>+'[2]Riepilogo pesi'!F134</f>
        <v>0</v>
      </c>
      <c r="I104" s="11">
        <f>+'[2]Riepilogo pesi'!G134</f>
        <v>0</v>
      </c>
      <c r="J104" s="11">
        <f>+'[2]Riepilogo pesi'!H134</f>
        <v>0</v>
      </c>
      <c r="K104" s="11">
        <f>+'[2]Riepilogo pesi'!I134</f>
        <v>0</v>
      </c>
      <c r="L104" s="11">
        <f>+'[2]Riepilogo pesi'!J134</f>
        <v>0</v>
      </c>
      <c r="M104" s="11">
        <f>+'[2]Riepilogo pesi'!K134</f>
        <v>0</v>
      </c>
      <c r="N104" s="11">
        <f>+'[2]Riepilogo pesi'!L134</f>
        <v>0</v>
      </c>
      <c r="O104" s="11">
        <f>+'[2]Riepilogo pesi'!M134</f>
        <v>0</v>
      </c>
      <c r="P104" s="11">
        <f>+'[2]Riepilogo pesi'!N134</f>
        <v>0</v>
      </c>
      <c r="R104" s="12">
        <f t="shared" si="18"/>
        <v>0</v>
      </c>
      <c r="S104" s="12">
        <f t="shared" si="19"/>
        <v>0</v>
      </c>
    </row>
    <row r="105" spans="1:21" x14ac:dyDescent="0.25">
      <c r="A105" s="69"/>
      <c r="B105" s="70"/>
      <c r="C105" s="71"/>
      <c r="D105" s="10" t="s">
        <v>121</v>
      </c>
      <c r="E105" s="11">
        <f>+'[2]Riepilogo pesi'!C139</f>
        <v>0</v>
      </c>
      <c r="F105" s="11">
        <f>+'[2]Riepilogo pesi'!D139</f>
        <v>0</v>
      </c>
      <c r="G105" s="11">
        <f>+'[2]Riepilogo pesi'!E139</f>
        <v>0</v>
      </c>
      <c r="H105" s="11">
        <f>+'[2]Riepilogo pesi'!F139</f>
        <v>0</v>
      </c>
      <c r="I105" s="11">
        <f>+'[2]Riepilogo pesi'!G139</f>
        <v>0</v>
      </c>
      <c r="J105" s="11">
        <f>+'[2]Riepilogo pesi'!H139</f>
        <v>0</v>
      </c>
      <c r="K105" s="11">
        <f>+'[2]Riepilogo pesi'!I139</f>
        <v>0</v>
      </c>
      <c r="L105" s="11">
        <f>+'[2]Riepilogo pesi'!J139</f>
        <v>0</v>
      </c>
      <c r="M105" s="11">
        <f>+'[2]Riepilogo pesi'!K139</f>
        <v>93660</v>
      </c>
      <c r="N105" s="11">
        <f>+'[2]Riepilogo pesi'!L139</f>
        <v>17030</v>
      </c>
      <c r="O105" s="11">
        <f>+'[2]Riepilogo pesi'!M139</f>
        <v>0</v>
      </c>
      <c r="P105" s="11">
        <f>+'[2]Riepilogo pesi'!N139</f>
        <v>0</v>
      </c>
      <c r="R105" s="12">
        <f t="shared" si="18"/>
        <v>110690</v>
      </c>
      <c r="S105" s="12">
        <f t="shared" si="19"/>
        <v>0</v>
      </c>
    </row>
    <row r="106" spans="1:21" x14ac:dyDescent="0.25">
      <c r="A106" s="69"/>
      <c r="B106" s="70"/>
      <c r="C106" s="71"/>
      <c r="D106" s="10" t="s">
        <v>122</v>
      </c>
      <c r="E106" s="11">
        <f>+'[2]Riepilogo pesi'!C140</f>
        <v>0</v>
      </c>
      <c r="F106" s="11">
        <f>+'[2]Riepilogo pesi'!D140</f>
        <v>0</v>
      </c>
      <c r="G106" s="11">
        <f>+'[2]Riepilogo pesi'!E140</f>
        <v>0</v>
      </c>
      <c r="H106" s="11">
        <f>+'[2]Riepilogo pesi'!F140</f>
        <v>0</v>
      </c>
      <c r="I106" s="11">
        <f>+'[2]Riepilogo pesi'!G140</f>
        <v>0</v>
      </c>
      <c r="J106" s="11">
        <f>+'[2]Riepilogo pesi'!H140</f>
        <v>170800</v>
      </c>
      <c r="K106" s="11">
        <f>+'[2]Riepilogo pesi'!I140</f>
        <v>0</v>
      </c>
      <c r="L106" s="11">
        <f>+'[2]Riepilogo pesi'!J140</f>
        <v>0</v>
      </c>
      <c r="M106" s="11">
        <f>+'[2]Riepilogo pesi'!K140</f>
        <v>0</v>
      </c>
      <c r="N106" s="11">
        <f>+'[2]Riepilogo pesi'!L140</f>
        <v>0</v>
      </c>
      <c r="O106" s="11">
        <f>+'[2]Riepilogo pesi'!M140</f>
        <v>0</v>
      </c>
      <c r="P106" s="11">
        <f>+'[2]Riepilogo pesi'!N140</f>
        <v>0</v>
      </c>
      <c r="R106" s="12">
        <f t="shared" si="18"/>
        <v>170800</v>
      </c>
      <c r="S106" s="12">
        <f t="shared" si="19"/>
        <v>170800</v>
      </c>
    </row>
    <row r="107" spans="1:21" x14ac:dyDescent="0.25">
      <c r="A107" s="69"/>
      <c r="B107" s="70"/>
      <c r="C107" s="71"/>
      <c r="D107" s="10" t="s">
        <v>123</v>
      </c>
      <c r="E107" s="11">
        <f>+'[2]Riepilogo pesi'!C141</f>
        <v>0</v>
      </c>
      <c r="F107" s="11">
        <f>+'[2]Riepilogo pesi'!D141</f>
        <v>0</v>
      </c>
      <c r="G107" s="11">
        <f>+'[2]Riepilogo pesi'!E141</f>
        <v>0</v>
      </c>
      <c r="H107" s="11">
        <f>+'[2]Riepilogo pesi'!F141</f>
        <v>0</v>
      </c>
      <c r="I107" s="11">
        <f>+'[2]Riepilogo pesi'!G141</f>
        <v>0</v>
      </c>
      <c r="J107" s="11">
        <f>+'[2]Riepilogo pesi'!H141</f>
        <v>147800</v>
      </c>
      <c r="K107" s="11">
        <f>+'[2]Riepilogo pesi'!I141</f>
        <v>0</v>
      </c>
      <c r="L107" s="11">
        <f>+'[2]Riepilogo pesi'!J141</f>
        <v>0</v>
      </c>
      <c r="M107" s="11">
        <f>+'[2]Riepilogo pesi'!K141</f>
        <v>0</v>
      </c>
      <c r="N107" s="11">
        <f>+'[2]Riepilogo pesi'!L141</f>
        <v>0</v>
      </c>
      <c r="O107" s="11">
        <f>+'[2]Riepilogo pesi'!M141</f>
        <v>0</v>
      </c>
      <c r="P107" s="11">
        <f>+'[2]Riepilogo pesi'!N141</f>
        <v>0</v>
      </c>
      <c r="R107" s="12">
        <f t="shared" si="18"/>
        <v>147800</v>
      </c>
      <c r="S107" s="12">
        <f t="shared" si="19"/>
        <v>147800</v>
      </c>
    </row>
    <row r="108" spans="1:21" x14ac:dyDescent="0.25">
      <c r="A108" s="69"/>
      <c r="B108" s="70"/>
      <c r="C108" s="71"/>
      <c r="D108" s="10" t="s">
        <v>124</v>
      </c>
      <c r="E108" s="11">
        <f>+'[2]Riepilogo pesi'!C142</f>
        <v>0</v>
      </c>
      <c r="F108" s="11">
        <f>+'[2]Riepilogo pesi'!D142</f>
        <v>0</v>
      </c>
      <c r="G108" s="11">
        <f>+'[2]Riepilogo pesi'!E142</f>
        <v>0</v>
      </c>
      <c r="H108" s="11">
        <f>+'[2]Riepilogo pesi'!F142</f>
        <v>0</v>
      </c>
      <c r="I108" s="11">
        <f>+'[2]Riepilogo pesi'!G142</f>
        <v>0</v>
      </c>
      <c r="J108" s="11">
        <f>+'[2]Riepilogo pesi'!H142</f>
        <v>719400</v>
      </c>
      <c r="K108" s="11">
        <f>+'[2]Riepilogo pesi'!I142</f>
        <v>0</v>
      </c>
      <c r="L108" s="11">
        <f>+'[2]Riepilogo pesi'!J142</f>
        <v>0</v>
      </c>
      <c r="M108" s="11">
        <f>+'[2]Riepilogo pesi'!K142</f>
        <v>0</v>
      </c>
      <c r="N108" s="11">
        <f>+'[2]Riepilogo pesi'!L142</f>
        <v>0</v>
      </c>
      <c r="O108" s="11">
        <f>+'[2]Riepilogo pesi'!M142</f>
        <v>0</v>
      </c>
      <c r="P108" s="11">
        <f>+'[2]Riepilogo pesi'!N142</f>
        <v>0</v>
      </c>
      <c r="R108" s="12">
        <f t="shared" si="18"/>
        <v>719400</v>
      </c>
      <c r="S108" s="12">
        <f t="shared" si="19"/>
        <v>719400</v>
      </c>
    </row>
    <row r="109" spans="1:21" x14ac:dyDescent="0.25">
      <c r="A109" s="69"/>
      <c r="B109" s="70"/>
      <c r="C109" s="71"/>
      <c r="D109" s="10" t="s">
        <v>125</v>
      </c>
      <c r="E109" s="11">
        <f>+'[2]Riepilogo pesi'!C143</f>
        <v>0</v>
      </c>
      <c r="F109" s="11">
        <f>+'[2]Riepilogo pesi'!D143</f>
        <v>0</v>
      </c>
      <c r="G109" s="11">
        <f>+'[2]Riepilogo pesi'!E143</f>
        <v>0</v>
      </c>
      <c r="H109" s="11">
        <f>+'[2]Riepilogo pesi'!F143</f>
        <v>0</v>
      </c>
      <c r="I109" s="11">
        <f>+'[2]Riepilogo pesi'!G143</f>
        <v>0</v>
      </c>
      <c r="J109" s="11">
        <f>+'[2]Riepilogo pesi'!H143</f>
        <v>69780</v>
      </c>
      <c r="K109" s="11">
        <f>+'[2]Riepilogo pesi'!I143</f>
        <v>0</v>
      </c>
      <c r="L109" s="11">
        <f>+'[2]Riepilogo pesi'!J143</f>
        <v>0</v>
      </c>
      <c r="M109" s="11">
        <f>+'[2]Riepilogo pesi'!K143</f>
        <v>0</v>
      </c>
      <c r="N109" s="11">
        <f>+'[2]Riepilogo pesi'!L143</f>
        <v>0</v>
      </c>
      <c r="O109" s="11">
        <f>+'[2]Riepilogo pesi'!M143</f>
        <v>0</v>
      </c>
      <c r="P109" s="11">
        <f>+'[2]Riepilogo pesi'!N143</f>
        <v>0</v>
      </c>
      <c r="R109" s="12">
        <f t="shared" si="18"/>
        <v>69780</v>
      </c>
      <c r="S109" s="12">
        <f t="shared" si="19"/>
        <v>69780</v>
      </c>
    </row>
    <row r="110" spans="1:21" x14ac:dyDescent="0.25">
      <c r="A110" s="69"/>
      <c r="B110" s="70"/>
      <c r="C110" s="71"/>
      <c r="D110" s="10" t="s">
        <v>126</v>
      </c>
      <c r="E110" s="11">
        <f>+'[2]Riepilogo pesi'!C137</f>
        <v>0</v>
      </c>
      <c r="F110" s="11">
        <f>+'[2]Riepilogo pesi'!D137</f>
        <v>0</v>
      </c>
      <c r="G110" s="11">
        <f>+'[2]Riepilogo pesi'!E137</f>
        <v>0</v>
      </c>
      <c r="H110" s="11">
        <f>+'[2]Riepilogo pesi'!F137</f>
        <v>0</v>
      </c>
      <c r="I110" s="11">
        <f>+'[2]Riepilogo pesi'!G137</f>
        <v>26980</v>
      </c>
      <c r="J110" s="11">
        <f>+'[2]Riepilogo pesi'!H137</f>
        <v>490500</v>
      </c>
      <c r="K110" s="11">
        <f>+'[2]Riepilogo pesi'!I137</f>
        <v>514150</v>
      </c>
      <c r="L110" s="11">
        <f>+'[2]Riepilogo pesi'!J137</f>
        <v>252150</v>
      </c>
      <c r="M110" s="11">
        <f>+'[2]Riepilogo pesi'!K137</f>
        <v>198670</v>
      </c>
      <c r="N110" s="11">
        <f>+'[2]Riepilogo pesi'!L137</f>
        <v>94620</v>
      </c>
      <c r="O110" s="11">
        <f>+'[2]Riepilogo pesi'!M137</f>
        <v>46520</v>
      </c>
      <c r="P110" s="11">
        <f>+'[2]Riepilogo pesi'!N137</f>
        <v>18060</v>
      </c>
      <c r="R110" s="12">
        <f t="shared" si="18"/>
        <v>1641650</v>
      </c>
      <c r="S110" s="12">
        <f t="shared" si="19"/>
        <v>517480</v>
      </c>
    </row>
    <row r="111" spans="1:21" x14ac:dyDescent="0.25">
      <c r="A111" s="69"/>
      <c r="B111" s="70"/>
      <c r="C111" s="71"/>
      <c r="D111" s="10" t="s">
        <v>127</v>
      </c>
      <c r="E111" s="11">
        <f>+'[2]Riepilogo pesi'!C138</f>
        <v>0</v>
      </c>
      <c r="F111" s="11">
        <f>+'[2]Riepilogo pesi'!D138</f>
        <v>0</v>
      </c>
      <c r="G111" s="11">
        <f>+'[2]Riepilogo pesi'!E138</f>
        <v>0</v>
      </c>
      <c r="H111" s="11">
        <f>+'[2]Riepilogo pesi'!F138</f>
        <v>0</v>
      </c>
      <c r="I111" s="11">
        <f>+'[2]Riepilogo pesi'!G138</f>
        <v>0</v>
      </c>
      <c r="J111" s="11">
        <f>+'[2]Riepilogo pesi'!H138</f>
        <v>79830</v>
      </c>
      <c r="K111" s="11">
        <f>+'[2]Riepilogo pesi'!I138</f>
        <v>311200</v>
      </c>
      <c r="L111" s="11">
        <f>+'[2]Riepilogo pesi'!J138</f>
        <v>87000</v>
      </c>
      <c r="M111" s="11">
        <f>+'[2]Riepilogo pesi'!K138</f>
        <v>0</v>
      </c>
      <c r="N111" s="11">
        <f>+'[2]Riepilogo pesi'!L138</f>
        <v>0</v>
      </c>
      <c r="O111" s="11">
        <f>+'[2]Riepilogo pesi'!M138</f>
        <v>0</v>
      </c>
      <c r="P111" s="11">
        <f>+'[2]Riepilogo pesi'!N138</f>
        <v>0</v>
      </c>
      <c r="R111" s="12">
        <f t="shared" si="18"/>
        <v>478030</v>
      </c>
      <c r="S111" s="12">
        <f t="shared" si="19"/>
        <v>79830</v>
      </c>
    </row>
    <row r="112" spans="1:21" x14ac:dyDescent="0.25">
      <c r="A112" s="69"/>
      <c r="B112" s="70"/>
      <c r="C112" s="71"/>
      <c r="D112" s="10" t="s">
        <v>25</v>
      </c>
      <c r="E112" s="11">
        <f>+'[2]Riepilogo pesi'!C135</f>
        <v>0</v>
      </c>
      <c r="F112" s="11">
        <f>+'[2]Riepilogo pesi'!D135</f>
        <v>0</v>
      </c>
      <c r="G112" s="11">
        <f>+'[2]Riepilogo pesi'!E135</f>
        <v>0</v>
      </c>
      <c r="H112" s="11">
        <f>+'[2]Riepilogo pesi'!F135</f>
        <v>0</v>
      </c>
      <c r="I112" s="11">
        <f>+'[2]Riepilogo pesi'!G135</f>
        <v>0</v>
      </c>
      <c r="J112" s="11">
        <f>+'[2]Riepilogo pesi'!H135</f>
        <v>2644490</v>
      </c>
      <c r="K112" s="11">
        <f>+'[2]Riepilogo pesi'!I135</f>
        <v>0</v>
      </c>
      <c r="L112" s="11">
        <f>+'[2]Riepilogo pesi'!J135</f>
        <v>0</v>
      </c>
      <c r="M112" s="11">
        <f>+'[2]Riepilogo pesi'!K135</f>
        <v>0</v>
      </c>
      <c r="N112" s="11">
        <f>+'[2]Riepilogo pesi'!L135</f>
        <v>0</v>
      </c>
      <c r="O112" s="11">
        <f>+'[2]Riepilogo pesi'!M135</f>
        <v>0</v>
      </c>
      <c r="P112" s="11">
        <f>+'[2]Riepilogo pesi'!N135</f>
        <v>0</v>
      </c>
      <c r="R112" s="12">
        <f t="shared" si="18"/>
        <v>2644490</v>
      </c>
      <c r="S112" s="12">
        <f t="shared" si="19"/>
        <v>2644490</v>
      </c>
      <c r="U112" s="63"/>
    </row>
    <row r="113" spans="1:19" x14ac:dyDescent="0.25">
      <c r="A113" s="69"/>
      <c r="B113" s="72">
        <v>200301</v>
      </c>
      <c r="C113" s="72" t="s">
        <v>117</v>
      </c>
      <c r="D113" s="49" t="s">
        <v>107</v>
      </c>
      <c r="E113" s="11">
        <f>+'[2]Riepilogo pesi'!C136</f>
        <v>0</v>
      </c>
      <c r="F113" s="11">
        <f>+'[2]Riepilogo pesi'!D136</f>
        <v>0</v>
      </c>
      <c r="G113" s="11">
        <f>+'[2]Riepilogo pesi'!E136</f>
        <v>0</v>
      </c>
      <c r="H113" s="11">
        <f>+'[2]Riepilogo pesi'!F136</f>
        <v>0</v>
      </c>
      <c r="I113" s="11">
        <f>+'[2]Riepilogo pesi'!G136</f>
        <v>149590</v>
      </c>
      <c r="J113" s="11">
        <f>+'[2]Riepilogo pesi'!H136</f>
        <v>0</v>
      </c>
      <c r="K113" s="11">
        <f>+'[2]Riepilogo pesi'!I136</f>
        <v>0</v>
      </c>
      <c r="L113" s="11">
        <f>+'[2]Riepilogo pesi'!J136</f>
        <v>0</v>
      </c>
      <c r="M113" s="11">
        <f>+'[2]Riepilogo pesi'!K136</f>
        <v>0</v>
      </c>
      <c r="N113" s="11">
        <f>+'[2]Riepilogo pesi'!L136</f>
        <v>0</v>
      </c>
      <c r="O113" s="11">
        <f>+'[2]Riepilogo pesi'!M136</f>
        <v>0</v>
      </c>
      <c r="P113" s="11">
        <f>+'[2]Riepilogo pesi'!N136</f>
        <v>0</v>
      </c>
      <c r="R113" s="12">
        <f t="shared" si="18"/>
        <v>149590</v>
      </c>
      <c r="S113" s="12">
        <f t="shared" si="19"/>
        <v>149590</v>
      </c>
    </row>
    <row r="114" spans="1:19" x14ac:dyDescent="0.25">
      <c r="A114" s="69"/>
      <c r="B114" s="72">
        <v>200399</v>
      </c>
      <c r="C114" s="72" t="s">
        <v>128</v>
      </c>
      <c r="D114" s="49" t="s">
        <v>36</v>
      </c>
      <c r="E114" s="11">
        <f>+'[2]Riepilogo pesi'!C144</f>
        <v>0</v>
      </c>
      <c r="F114" s="11">
        <f>+'[2]Riepilogo pesi'!D144</f>
        <v>0</v>
      </c>
      <c r="G114" s="11">
        <f>+'[2]Riepilogo pesi'!E144</f>
        <v>0</v>
      </c>
      <c r="H114" s="11">
        <f>+'[2]Riepilogo pesi'!F144</f>
        <v>0</v>
      </c>
      <c r="I114" s="11">
        <f>+'[2]Riepilogo pesi'!G144</f>
        <v>0</v>
      </c>
      <c r="J114" s="11">
        <f>+'[2]Riepilogo pesi'!H144</f>
        <v>22220</v>
      </c>
      <c r="K114" s="11">
        <f>+'[2]Riepilogo pesi'!I144</f>
        <v>0</v>
      </c>
      <c r="L114" s="11">
        <f>+'[2]Riepilogo pesi'!J144</f>
        <v>0</v>
      </c>
      <c r="M114" s="11">
        <f>+'[2]Riepilogo pesi'!K144</f>
        <v>0</v>
      </c>
      <c r="N114" s="11">
        <f>+'[2]Riepilogo pesi'!L144</f>
        <v>0</v>
      </c>
      <c r="O114" s="11">
        <f>+'[2]Riepilogo pesi'!M144</f>
        <v>0</v>
      </c>
      <c r="P114" s="11">
        <f>+'[2]Riepilogo pesi'!N144</f>
        <v>0</v>
      </c>
      <c r="R114" s="12">
        <f t="shared" si="18"/>
        <v>22220</v>
      </c>
      <c r="S114" s="12">
        <f t="shared" si="19"/>
        <v>22220</v>
      </c>
    </row>
    <row r="115" spans="1:19" x14ac:dyDescent="0.25">
      <c r="A115" s="69"/>
      <c r="B115" s="72">
        <v>161001</v>
      </c>
      <c r="C115" s="72" t="s">
        <v>129</v>
      </c>
      <c r="D115" s="49" t="s">
        <v>130</v>
      </c>
      <c r="E115" s="11">
        <f>+'[2]Riepilogo pesi'!C145</f>
        <v>0</v>
      </c>
      <c r="F115" s="11">
        <f>+'[2]Riepilogo pesi'!D145</f>
        <v>0</v>
      </c>
      <c r="G115" s="11">
        <f>+'[2]Riepilogo pesi'!E145</f>
        <v>0</v>
      </c>
      <c r="H115" s="11">
        <f>+'[2]Riepilogo pesi'!F145</f>
        <v>0</v>
      </c>
      <c r="I115" s="11">
        <f>+'[2]Riepilogo pesi'!G145</f>
        <v>0</v>
      </c>
      <c r="J115" s="11">
        <f>+'[2]Riepilogo pesi'!H145</f>
        <v>2836240</v>
      </c>
      <c r="K115" s="11">
        <f>+'[2]Riepilogo pesi'!I145</f>
        <v>2389860</v>
      </c>
      <c r="L115" s="11">
        <f>+'[2]Riepilogo pesi'!J145</f>
        <v>947680</v>
      </c>
      <c r="M115" s="11">
        <f>+'[2]Riepilogo pesi'!K145</f>
        <v>314800</v>
      </c>
      <c r="N115" s="11">
        <f>+'[2]Riepilogo pesi'!L145</f>
        <v>2351440</v>
      </c>
      <c r="O115" s="11">
        <f>+'[2]Riepilogo pesi'!M145</f>
        <v>0</v>
      </c>
      <c r="P115" s="11">
        <f>+'[2]Riepilogo pesi'!N145</f>
        <v>0</v>
      </c>
      <c r="R115" s="12">
        <f t="shared" si="18"/>
        <v>8840020</v>
      </c>
      <c r="S115" s="12">
        <f t="shared" si="19"/>
        <v>2836240</v>
      </c>
    </row>
    <row r="116" spans="1:19" x14ac:dyDescent="0.25">
      <c r="A116" s="69"/>
      <c r="B116" s="72">
        <v>140603</v>
      </c>
      <c r="C116" s="72" t="s">
        <v>131</v>
      </c>
      <c r="D116" s="49" t="s">
        <v>130</v>
      </c>
      <c r="E116" s="11">
        <f>+'[2]Riepilogo pesi'!C146</f>
        <v>0</v>
      </c>
      <c r="F116" s="11">
        <f>+'[2]Riepilogo pesi'!D146</f>
        <v>0</v>
      </c>
      <c r="G116" s="11">
        <f>+'[2]Riepilogo pesi'!E146</f>
        <v>0</v>
      </c>
      <c r="H116" s="11">
        <f>+'[2]Riepilogo pesi'!F146</f>
        <v>0</v>
      </c>
      <c r="I116" s="11">
        <f>+'[2]Riepilogo pesi'!G146</f>
        <v>0</v>
      </c>
      <c r="J116" s="11">
        <f>+'[2]Riepilogo pesi'!H146</f>
        <v>30</v>
      </c>
      <c r="K116" s="11">
        <f>+'[2]Riepilogo pesi'!I146</f>
        <v>0</v>
      </c>
      <c r="L116" s="11">
        <f>+'[2]Riepilogo pesi'!J146</f>
        <v>0</v>
      </c>
      <c r="M116" s="11">
        <f>+'[2]Riepilogo pesi'!K146</f>
        <v>0</v>
      </c>
      <c r="N116" s="11">
        <f>+'[2]Riepilogo pesi'!L146</f>
        <v>0</v>
      </c>
      <c r="O116" s="11">
        <f>+'[2]Riepilogo pesi'!M146</f>
        <v>0</v>
      </c>
      <c r="P116" s="11">
        <f>+'[2]Riepilogo pesi'!N146</f>
        <v>0</v>
      </c>
      <c r="R116" s="12">
        <f t="shared" si="18"/>
        <v>30</v>
      </c>
      <c r="S116" s="12">
        <f t="shared" si="19"/>
        <v>30</v>
      </c>
    </row>
    <row r="117" spans="1:19" x14ac:dyDescent="0.25">
      <c r="A117" s="69"/>
      <c r="B117" s="72">
        <v>150110</v>
      </c>
      <c r="C117" s="72" t="s">
        <v>27</v>
      </c>
      <c r="D117" s="49" t="s">
        <v>130</v>
      </c>
      <c r="E117" s="11">
        <f>+'[2]Riepilogo pesi'!C147</f>
        <v>0</v>
      </c>
      <c r="F117" s="11">
        <f>+'[2]Riepilogo pesi'!D147</f>
        <v>0</v>
      </c>
      <c r="G117" s="11">
        <f>+'[2]Riepilogo pesi'!E147</f>
        <v>0</v>
      </c>
      <c r="H117" s="11">
        <f>+'[2]Riepilogo pesi'!F147</f>
        <v>0</v>
      </c>
      <c r="I117" s="11">
        <f>+'[2]Riepilogo pesi'!G147</f>
        <v>0</v>
      </c>
      <c r="J117" s="11">
        <f>+'[2]Riepilogo pesi'!H147</f>
        <v>10</v>
      </c>
      <c r="K117" s="11">
        <f>+'[2]Riepilogo pesi'!I147</f>
        <v>0</v>
      </c>
      <c r="L117" s="11">
        <f>+'[2]Riepilogo pesi'!J147</f>
        <v>0</v>
      </c>
      <c r="M117" s="11">
        <f>+'[2]Riepilogo pesi'!K147</f>
        <v>0</v>
      </c>
      <c r="N117" s="11">
        <f>+'[2]Riepilogo pesi'!L147</f>
        <v>0</v>
      </c>
      <c r="O117" s="11">
        <f>+'[2]Riepilogo pesi'!M147</f>
        <v>0</v>
      </c>
      <c r="P117" s="11">
        <f>+'[2]Riepilogo pesi'!N147</f>
        <v>0</v>
      </c>
      <c r="R117" s="12">
        <f t="shared" si="18"/>
        <v>10</v>
      </c>
      <c r="S117" s="12">
        <f t="shared" si="19"/>
        <v>10</v>
      </c>
    </row>
    <row r="118" spans="1:19" x14ac:dyDescent="0.25">
      <c r="A118" s="69"/>
      <c r="B118" s="72">
        <v>130802</v>
      </c>
      <c r="C118" s="72" t="s">
        <v>132</v>
      </c>
      <c r="D118" s="49" t="s">
        <v>130</v>
      </c>
      <c r="E118" s="11">
        <f>+'[2]Riepilogo pesi'!C148</f>
        <v>0</v>
      </c>
      <c r="F118" s="11">
        <f>+'[2]Riepilogo pesi'!D148</f>
        <v>0</v>
      </c>
      <c r="G118" s="11">
        <f>+'[2]Riepilogo pesi'!E148</f>
        <v>0</v>
      </c>
      <c r="H118" s="11">
        <f>+'[2]Riepilogo pesi'!F148</f>
        <v>0</v>
      </c>
      <c r="I118" s="11">
        <f>+'[2]Riepilogo pesi'!G148</f>
        <v>0</v>
      </c>
      <c r="J118" s="11">
        <f>+'[2]Riepilogo pesi'!H148</f>
        <v>0</v>
      </c>
      <c r="K118" s="11">
        <f>+'[2]Riepilogo pesi'!I148</f>
        <v>100</v>
      </c>
      <c r="L118" s="11">
        <f>+'[2]Riepilogo pesi'!J148</f>
        <v>0</v>
      </c>
      <c r="M118" s="11">
        <f>+'[2]Riepilogo pesi'!K148</f>
        <v>0</v>
      </c>
      <c r="N118" s="11">
        <f>+'[2]Riepilogo pesi'!L148</f>
        <v>0</v>
      </c>
      <c r="O118" s="11">
        <f>+'[2]Riepilogo pesi'!M148</f>
        <v>0</v>
      </c>
      <c r="P118" s="11">
        <f>+'[2]Riepilogo pesi'!N148</f>
        <v>0</v>
      </c>
      <c r="R118" s="12">
        <f t="shared" si="18"/>
        <v>100</v>
      </c>
      <c r="S118" s="12">
        <f t="shared" si="19"/>
        <v>0</v>
      </c>
    </row>
    <row r="119" spans="1:19" x14ac:dyDescent="0.25">
      <c r="A119" s="69"/>
      <c r="B119" s="72">
        <v>130208</v>
      </c>
      <c r="C119" s="72" t="s">
        <v>133</v>
      </c>
      <c r="D119" s="49" t="s">
        <v>130</v>
      </c>
      <c r="E119" s="11">
        <f>+'[2]Riepilogo pesi'!C149</f>
        <v>0</v>
      </c>
      <c r="F119" s="11">
        <f>+'[2]Riepilogo pesi'!D149</f>
        <v>0</v>
      </c>
      <c r="G119" s="11">
        <f>+'[2]Riepilogo pesi'!E149</f>
        <v>0</v>
      </c>
      <c r="H119" s="11">
        <f>+'[2]Riepilogo pesi'!F149</f>
        <v>0</v>
      </c>
      <c r="I119" s="11">
        <f>+'[2]Riepilogo pesi'!G149</f>
        <v>0</v>
      </c>
      <c r="J119" s="11">
        <f>+'[2]Riepilogo pesi'!H149</f>
        <v>0</v>
      </c>
      <c r="K119" s="11">
        <f>+'[2]Riepilogo pesi'!I149</f>
        <v>50</v>
      </c>
      <c r="L119" s="11">
        <f>+'[2]Riepilogo pesi'!J149</f>
        <v>0</v>
      </c>
      <c r="M119" s="11">
        <f>+'[2]Riepilogo pesi'!K149</f>
        <v>0</v>
      </c>
      <c r="N119" s="11">
        <f>+'[2]Riepilogo pesi'!L149</f>
        <v>0</v>
      </c>
      <c r="O119" s="11">
        <f>+'[2]Riepilogo pesi'!M149</f>
        <v>0</v>
      </c>
      <c r="P119" s="11">
        <f>+'[2]Riepilogo pesi'!N149</f>
        <v>0</v>
      </c>
      <c r="R119" s="12">
        <f>SUM(E119:P119)</f>
        <v>50</v>
      </c>
      <c r="S119" s="12">
        <f t="shared" si="19"/>
        <v>0</v>
      </c>
    </row>
    <row r="120" spans="1:19" x14ac:dyDescent="0.25">
      <c r="A120" s="69"/>
      <c r="B120" s="72">
        <v>160504</v>
      </c>
      <c r="C120" s="72" t="s">
        <v>32</v>
      </c>
      <c r="D120" s="49" t="s">
        <v>134</v>
      </c>
      <c r="E120" s="11">
        <f>+'[2]Riepilogo pesi'!C150</f>
        <v>0</v>
      </c>
      <c r="F120" s="11">
        <f>+'[2]Riepilogo pesi'!D150</f>
        <v>0</v>
      </c>
      <c r="G120" s="11">
        <f>+'[2]Riepilogo pesi'!E150</f>
        <v>0</v>
      </c>
      <c r="H120" s="11">
        <f>+'[2]Riepilogo pesi'!F150</f>
        <v>0</v>
      </c>
      <c r="I120" s="11">
        <f>+'[2]Riepilogo pesi'!G150</f>
        <v>0</v>
      </c>
      <c r="J120" s="11">
        <f>+'[2]Riepilogo pesi'!H150</f>
        <v>0</v>
      </c>
      <c r="K120" s="11">
        <f>+'[2]Riepilogo pesi'!I150</f>
        <v>120</v>
      </c>
      <c r="L120" s="11">
        <f>+'[2]Riepilogo pesi'!J150</f>
        <v>0</v>
      </c>
      <c r="M120" s="11">
        <f>+'[2]Riepilogo pesi'!K150</f>
        <v>0</v>
      </c>
      <c r="N120" s="11">
        <f>+'[2]Riepilogo pesi'!L150</f>
        <v>0</v>
      </c>
      <c r="O120" s="11">
        <f>+'[2]Riepilogo pesi'!M150</f>
        <v>0</v>
      </c>
      <c r="P120" s="11">
        <f>+'[2]Riepilogo pesi'!N150</f>
        <v>0</v>
      </c>
      <c r="R120" s="12">
        <f t="shared" ref="R120:R129" si="20">SUM(E120:P120)</f>
        <v>120</v>
      </c>
      <c r="S120" s="12">
        <f t="shared" si="19"/>
        <v>0</v>
      </c>
    </row>
    <row r="121" spans="1:19" x14ac:dyDescent="0.25">
      <c r="A121" s="69"/>
      <c r="B121" s="72">
        <v>160505</v>
      </c>
      <c r="C121" s="72" t="s">
        <v>135</v>
      </c>
      <c r="D121" s="49" t="s">
        <v>134</v>
      </c>
      <c r="E121" s="11">
        <f>+'[2]Riepilogo pesi'!C151</f>
        <v>0</v>
      </c>
      <c r="F121" s="11">
        <f>+'[2]Riepilogo pesi'!D151</f>
        <v>0</v>
      </c>
      <c r="G121" s="11">
        <f>+'[2]Riepilogo pesi'!E151</f>
        <v>0</v>
      </c>
      <c r="H121" s="11">
        <f>+'[2]Riepilogo pesi'!F151</f>
        <v>0</v>
      </c>
      <c r="I121" s="11">
        <f>+'[2]Riepilogo pesi'!G151</f>
        <v>0</v>
      </c>
      <c r="J121" s="11">
        <f>+'[2]Riepilogo pesi'!H151</f>
        <v>0</v>
      </c>
      <c r="K121" s="11">
        <f>+'[2]Riepilogo pesi'!I151</f>
        <v>0</v>
      </c>
      <c r="L121" s="11">
        <f>+'[2]Riepilogo pesi'!J151</f>
        <v>148</v>
      </c>
      <c r="M121" s="11">
        <f>+'[2]Riepilogo pesi'!K151</f>
        <v>0</v>
      </c>
      <c r="N121" s="11">
        <f>+'[2]Riepilogo pesi'!L151</f>
        <v>0</v>
      </c>
      <c r="O121" s="11">
        <f>+'[2]Riepilogo pesi'!M151</f>
        <v>0</v>
      </c>
      <c r="P121" s="11">
        <f>+'[2]Riepilogo pesi'!N151</f>
        <v>0</v>
      </c>
      <c r="R121" s="12">
        <f t="shared" si="20"/>
        <v>148</v>
      </c>
      <c r="S121" s="12">
        <f t="shared" si="19"/>
        <v>0</v>
      </c>
    </row>
    <row r="122" spans="1:19" x14ac:dyDescent="0.25">
      <c r="A122" s="69"/>
      <c r="B122" s="73">
        <v>170603</v>
      </c>
      <c r="C122" s="73" t="s">
        <v>110</v>
      </c>
      <c r="D122" s="49" t="s">
        <v>136</v>
      </c>
      <c r="E122" s="11">
        <f>+'[2]Riepilogo pesi'!C152</f>
        <v>0</v>
      </c>
      <c r="F122" s="11">
        <f>+'[2]Riepilogo pesi'!D152</f>
        <v>0</v>
      </c>
      <c r="G122" s="11">
        <f>+'[2]Riepilogo pesi'!E152</f>
        <v>0</v>
      </c>
      <c r="H122" s="11">
        <f>+'[2]Riepilogo pesi'!F152</f>
        <v>0</v>
      </c>
      <c r="I122" s="11">
        <f>+'[2]Riepilogo pesi'!G152</f>
        <v>0</v>
      </c>
      <c r="J122" s="11">
        <f>+'[2]Riepilogo pesi'!H152</f>
        <v>0</v>
      </c>
      <c r="K122" s="11">
        <f>+'[2]Riepilogo pesi'!I152</f>
        <v>0</v>
      </c>
      <c r="L122" s="11">
        <f>+'[2]Riepilogo pesi'!J152</f>
        <v>3</v>
      </c>
      <c r="M122" s="11">
        <f>+'[2]Riepilogo pesi'!K152</f>
        <v>0</v>
      </c>
      <c r="N122" s="11">
        <f>+'[2]Riepilogo pesi'!L152</f>
        <v>0</v>
      </c>
      <c r="O122" s="11">
        <f>+'[2]Riepilogo pesi'!M152</f>
        <v>0</v>
      </c>
      <c r="P122" s="11">
        <f>+'[2]Riepilogo pesi'!N152</f>
        <v>0</v>
      </c>
      <c r="R122" s="12">
        <f t="shared" si="20"/>
        <v>3</v>
      </c>
      <c r="S122" s="12">
        <f t="shared" si="19"/>
        <v>0</v>
      </c>
    </row>
    <row r="123" spans="1:19" x14ac:dyDescent="0.25">
      <c r="A123" s="69"/>
      <c r="B123" s="74"/>
      <c r="C123" s="74"/>
      <c r="D123" s="10" t="s">
        <v>137</v>
      </c>
      <c r="E123" s="18">
        <f>+'[2]Riepilogo pesi'!C153</f>
        <v>0</v>
      </c>
      <c r="F123" s="18">
        <f>+'[2]Riepilogo pesi'!D153</f>
        <v>0</v>
      </c>
      <c r="G123" s="18">
        <f>+'[2]Riepilogo pesi'!E153</f>
        <v>0</v>
      </c>
      <c r="H123" s="18">
        <f>+'[2]Riepilogo pesi'!F153</f>
        <v>0</v>
      </c>
      <c r="I123" s="18">
        <f>+'[2]Riepilogo pesi'!G153</f>
        <v>0</v>
      </c>
      <c r="J123" s="18">
        <f>+'[2]Riepilogo pesi'!H153</f>
        <v>0</v>
      </c>
      <c r="K123" s="18">
        <f>+'[2]Riepilogo pesi'!I153</f>
        <v>0</v>
      </c>
      <c r="L123" s="18">
        <f>+'[2]Riepilogo pesi'!J153</f>
        <v>0</v>
      </c>
      <c r="M123" s="18">
        <f>+'[2]Riepilogo pesi'!K153</f>
        <v>630</v>
      </c>
      <c r="N123" s="18">
        <f>+'[2]Riepilogo pesi'!L153</f>
        <v>0</v>
      </c>
      <c r="O123" s="18">
        <f>+'[2]Riepilogo pesi'!M153</f>
        <v>0</v>
      </c>
      <c r="P123" s="18">
        <f>+'[2]Riepilogo pesi'!N153</f>
        <v>0</v>
      </c>
      <c r="R123" s="12">
        <f t="shared" si="20"/>
        <v>630</v>
      </c>
      <c r="S123" s="12">
        <f t="shared" si="19"/>
        <v>0</v>
      </c>
    </row>
    <row r="124" spans="1:19" x14ac:dyDescent="0.25">
      <c r="A124" s="69"/>
      <c r="B124" s="71">
        <v>170802</v>
      </c>
      <c r="C124" s="71" t="s">
        <v>113</v>
      </c>
      <c r="D124" s="49" t="s">
        <v>138</v>
      </c>
      <c r="E124" s="11">
        <f>+'[2]Riepilogo pesi'!C154</f>
        <v>0</v>
      </c>
      <c r="F124" s="11">
        <f>+'[2]Riepilogo pesi'!D154</f>
        <v>0</v>
      </c>
      <c r="G124" s="11">
        <f>+'[2]Riepilogo pesi'!E154</f>
        <v>0</v>
      </c>
      <c r="H124" s="11">
        <f>+'[2]Riepilogo pesi'!F154</f>
        <v>0</v>
      </c>
      <c r="I124" s="11">
        <f>+'[2]Riepilogo pesi'!G154</f>
        <v>0</v>
      </c>
      <c r="J124" s="11">
        <f>+'[2]Riepilogo pesi'!H154</f>
        <v>0</v>
      </c>
      <c r="K124" s="11">
        <f>+'[2]Riepilogo pesi'!I154</f>
        <v>0</v>
      </c>
      <c r="L124" s="11">
        <f>+'[2]Riepilogo pesi'!J154</f>
        <v>0</v>
      </c>
      <c r="M124" s="11">
        <f>+'[2]Riepilogo pesi'!K154</f>
        <v>0</v>
      </c>
      <c r="N124" s="11">
        <f>+'[2]Riepilogo pesi'!L154</f>
        <v>0</v>
      </c>
      <c r="O124" s="11">
        <f>+'[2]Riepilogo pesi'!M154</f>
        <v>0</v>
      </c>
      <c r="P124" s="11">
        <f>+'[2]Riepilogo pesi'!N154</f>
        <v>115</v>
      </c>
      <c r="R124" s="12">
        <f t="shared" si="20"/>
        <v>115</v>
      </c>
      <c r="S124" s="12">
        <f t="shared" si="19"/>
        <v>0</v>
      </c>
    </row>
    <row r="125" spans="1:19" x14ac:dyDescent="0.25">
      <c r="A125" s="69"/>
      <c r="B125" s="71"/>
      <c r="C125" s="71"/>
      <c r="D125" s="49" t="s">
        <v>40</v>
      </c>
      <c r="E125" s="11">
        <f>+'[2]Riepilogo pesi'!C155</f>
        <v>0</v>
      </c>
      <c r="F125" s="11">
        <f>+'[2]Riepilogo pesi'!D155</f>
        <v>0</v>
      </c>
      <c r="G125" s="11">
        <f>+'[2]Riepilogo pesi'!E155</f>
        <v>0</v>
      </c>
      <c r="H125" s="11">
        <f>+'[2]Riepilogo pesi'!F155</f>
        <v>0</v>
      </c>
      <c r="I125" s="11">
        <f>+'[2]Riepilogo pesi'!G155</f>
        <v>0</v>
      </c>
      <c r="J125" s="11">
        <f>+'[2]Riepilogo pesi'!H155</f>
        <v>0</v>
      </c>
      <c r="K125" s="11">
        <f>+'[2]Riepilogo pesi'!I155</f>
        <v>0</v>
      </c>
      <c r="L125" s="11">
        <f>+'[2]Riepilogo pesi'!J155</f>
        <v>0</v>
      </c>
      <c r="M125" s="11">
        <f>+'[2]Riepilogo pesi'!K155</f>
        <v>3110</v>
      </c>
      <c r="N125" s="11">
        <f>+'[2]Riepilogo pesi'!L155</f>
        <v>0</v>
      </c>
      <c r="O125" s="11">
        <f>+'[2]Riepilogo pesi'!M155</f>
        <v>0</v>
      </c>
      <c r="P125" s="11">
        <f>+'[2]Riepilogo pesi'!N155</f>
        <v>1610</v>
      </c>
      <c r="R125" s="12">
        <f t="shared" si="20"/>
        <v>4720</v>
      </c>
      <c r="S125" s="12">
        <f t="shared" si="19"/>
        <v>0</v>
      </c>
    </row>
    <row r="126" spans="1:19" x14ac:dyDescent="0.25">
      <c r="A126" s="69"/>
      <c r="B126" s="72">
        <v>170904</v>
      </c>
      <c r="C126" s="72" t="s">
        <v>44</v>
      </c>
      <c r="D126" s="49" t="s">
        <v>40</v>
      </c>
      <c r="E126" s="11">
        <f>+'[2]Riepilogo pesi'!C156</f>
        <v>0</v>
      </c>
      <c r="F126" s="11">
        <f>+'[2]Riepilogo pesi'!D156</f>
        <v>0</v>
      </c>
      <c r="G126" s="11">
        <f>+'[2]Riepilogo pesi'!E156</f>
        <v>0</v>
      </c>
      <c r="H126" s="11">
        <f>+'[2]Riepilogo pesi'!F156</f>
        <v>0</v>
      </c>
      <c r="I126" s="11">
        <f>+'[2]Riepilogo pesi'!G156</f>
        <v>0</v>
      </c>
      <c r="J126" s="11">
        <f>+'[2]Riepilogo pesi'!H156</f>
        <v>0</v>
      </c>
      <c r="K126" s="11">
        <f>+'[2]Riepilogo pesi'!I156</f>
        <v>0</v>
      </c>
      <c r="L126" s="11">
        <f>+'[2]Riepilogo pesi'!J156</f>
        <v>0</v>
      </c>
      <c r="M126" s="11">
        <f>+'[2]Riepilogo pesi'!K156</f>
        <v>920</v>
      </c>
      <c r="N126" s="11">
        <f>+'[2]Riepilogo pesi'!L156</f>
        <v>0</v>
      </c>
      <c r="O126" s="11">
        <f>+'[2]Riepilogo pesi'!M156</f>
        <v>0</v>
      </c>
      <c r="P126" s="11">
        <f>+'[2]Riepilogo pesi'!N156</f>
        <v>0</v>
      </c>
      <c r="R126" s="12">
        <f t="shared" si="20"/>
        <v>920</v>
      </c>
      <c r="S126" s="12">
        <f t="shared" si="19"/>
        <v>0</v>
      </c>
    </row>
    <row r="127" spans="1:19" x14ac:dyDescent="0.25">
      <c r="A127" s="69"/>
      <c r="B127" s="72" t="s">
        <v>90</v>
      </c>
      <c r="C127" s="72" t="s">
        <v>91</v>
      </c>
      <c r="D127" s="49" t="s">
        <v>92</v>
      </c>
      <c r="E127" s="11">
        <f>+'[2]Riepilogo pesi'!C157</f>
        <v>0</v>
      </c>
      <c r="F127" s="11">
        <f>+'[2]Riepilogo pesi'!D157</f>
        <v>0</v>
      </c>
      <c r="G127" s="11">
        <f>+'[2]Riepilogo pesi'!E157</f>
        <v>0</v>
      </c>
      <c r="H127" s="11">
        <f>+'[2]Riepilogo pesi'!F157</f>
        <v>0</v>
      </c>
      <c r="I127" s="11">
        <f>+'[2]Riepilogo pesi'!G157</f>
        <v>0</v>
      </c>
      <c r="J127" s="11">
        <f>+'[2]Riepilogo pesi'!H157</f>
        <v>0</v>
      </c>
      <c r="K127" s="11">
        <f>+'[2]Riepilogo pesi'!I157</f>
        <v>0</v>
      </c>
      <c r="L127" s="11">
        <f>+'[2]Riepilogo pesi'!J157</f>
        <v>5260</v>
      </c>
      <c r="M127" s="11">
        <f>+'[2]Riepilogo pesi'!K157</f>
        <v>2740</v>
      </c>
      <c r="N127" s="11">
        <f>+'[2]Riepilogo pesi'!L157</f>
        <v>0</v>
      </c>
      <c r="O127" s="11">
        <f>+'[2]Riepilogo pesi'!M157</f>
        <v>0</v>
      </c>
      <c r="P127" s="11">
        <f>+'[2]Riepilogo pesi'!N157</f>
        <v>0</v>
      </c>
      <c r="R127" s="12">
        <f t="shared" si="20"/>
        <v>8000</v>
      </c>
      <c r="S127" s="12">
        <f t="shared" si="19"/>
        <v>0</v>
      </c>
    </row>
    <row r="128" spans="1:19" x14ac:dyDescent="0.25">
      <c r="A128" s="69"/>
      <c r="B128" s="72" t="s">
        <v>93</v>
      </c>
      <c r="C128" s="72" t="s">
        <v>94</v>
      </c>
      <c r="D128" s="49" t="s">
        <v>92</v>
      </c>
      <c r="E128" s="11">
        <f>+'[2]Riepilogo pesi'!C158</f>
        <v>0</v>
      </c>
      <c r="F128" s="11">
        <f>+'[2]Riepilogo pesi'!D158</f>
        <v>0</v>
      </c>
      <c r="G128" s="11">
        <f>+'[2]Riepilogo pesi'!E158</f>
        <v>0</v>
      </c>
      <c r="H128" s="11">
        <f>+'[2]Riepilogo pesi'!F158</f>
        <v>0</v>
      </c>
      <c r="I128" s="11">
        <f>+'[2]Riepilogo pesi'!G158</f>
        <v>7020</v>
      </c>
      <c r="J128" s="11">
        <f>+'[2]Riepilogo pesi'!H158</f>
        <v>18480</v>
      </c>
      <c r="K128" s="11">
        <f>+'[2]Riepilogo pesi'!I158</f>
        <v>4100</v>
      </c>
      <c r="L128" s="11">
        <f>+'[2]Riepilogo pesi'!J158</f>
        <v>16600</v>
      </c>
      <c r="M128" s="11">
        <f>+'[2]Riepilogo pesi'!K158</f>
        <v>0</v>
      </c>
      <c r="N128" s="11">
        <f>+'[2]Riepilogo pesi'!L158</f>
        <v>0</v>
      </c>
      <c r="O128" s="11">
        <f>+'[2]Riepilogo pesi'!M158</f>
        <v>0</v>
      </c>
      <c r="P128" s="11">
        <f>+'[2]Riepilogo pesi'!N158</f>
        <v>0</v>
      </c>
      <c r="R128" s="12">
        <f t="shared" si="20"/>
        <v>46200</v>
      </c>
      <c r="S128" s="12">
        <f t="shared" si="19"/>
        <v>25500</v>
      </c>
    </row>
    <row r="129" spans="1:21" x14ac:dyDescent="0.25">
      <c r="A129" s="69"/>
      <c r="B129" s="72" t="s">
        <v>139</v>
      </c>
      <c r="C129" s="72" t="s">
        <v>62</v>
      </c>
      <c r="D129" s="49" t="s">
        <v>64</v>
      </c>
      <c r="E129" s="11">
        <f>+'[2]Riepilogo pesi'!C159</f>
        <v>0</v>
      </c>
      <c r="F129" s="11">
        <f>+'[2]Riepilogo pesi'!D159</f>
        <v>0</v>
      </c>
      <c r="G129" s="11">
        <f>+'[2]Riepilogo pesi'!E159</f>
        <v>0</v>
      </c>
      <c r="H129" s="11">
        <f>+'[2]Riepilogo pesi'!F159</f>
        <v>0</v>
      </c>
      <c r="I129" s="11">
        <f>+'[2]Riepilogo pesi'!G159</f>
        <v>0</v>
      </c>
      <c r="J129" s="11">
        <f>+'[2]Riepilogo pesi'!H159</f>
        <v>7880</v>
      </c>
      <c r="K129" s="11">
        <f>+'[2]Riepilogo pesi'!I159</f>
        <v>0</v>
      </c>
      <c r="L129" s="11">
        <f>+'[2]Riepilogo pesi'!J159</f>
        <v>0</v>
      </c>
      <c r="M129" s="11">
        <f>+'[2]Riepilogo pesi'!K159</f>
        <v>2670</v>
      </c>
      <c r="N129" s="11">
        <f>+'[2]Riepilogo pesi'!L159</f>
        <v>0</v>
      </c>
      <c r="O129" s="11">
        <f>+'[2]Riepilogo pesi'!M159</f>
        <v>0</v>
      </c>
      <c r="P129" s="11">
        <f>+'[2]Riepilogo pesi'!N159</f>
        <v>0</v>
      </c>
      <c r="R129" s="12">
        <f t="shared" si="20"/>
        <v>10550</v>
      </c>
      <c r="S129" s="12">
        <f t="shared" si="19"/>
        <v>7880</v>
      </c>
    </row>
    <row r="130" spans="1:21" x14ac:dyDescent="0.25">
      <c r="A130" s="57"/>
      <c r="B130" s="57"/>
      <c r="C130" s="57"/>
      <c r="D130" s="57"/>
      <c r="E130" s="57"/>
      <c r="F130" s="57"/>
      <c r="G130" s="57"/>
      <c r="H130" s="57"/>
      <c r="I130" s="57"/>
      <c r="J130" s="56"/>
      <c r="K130" s="56"/>
      <c r="L130" s="56"/>
      <c r="M130" s="56"/>
      <c r="N130" s="56"/>
      <c r="O130" s="56"/>
      <c r="P130" s="57"/>
      <c r="R130" s="68"/>
    </row>
    <row r="131" spans="1:21" x14ac:dyDescent="0.25">
      <c r="A131" s="57"/>
      <c r="B131" s="57"/>
      <c r="C131" s="57"/>
      <c r="D131" s="57"/>
      <c r="E131" s="57"/>
      <c r="F131" s="57"/>
      <c r="G131" s="57"/>
      <c r="H131" s="57"/>
      <c r="I131" s="57"/>
      <c r="J131" s="56"/>
      <c r="K131" s="56"/>
      <c r="L131" s="56"/>
      <c r="M131" s="56"/>
      <c r="N131" s="56"/>
      <c r="O131" s="56"/>
      <c r="P131" s="57"/>
      <c r="R131" s="68"/>
    </row>
    <row r="132" spans="1:21" x14ac:dyDescent="0.25">
      <c r="A132" s="57"/>
      <c r="B132" s="57"/>
      <c r="C132" s="57"/>
      <c r="D132" s="57"/>
      <c r="E132" s="57"/>
      <c r="F132" s="57"/>
      <c r="G132" s="57"/>
      <c r="H132" s="57"/>
      <c r="I132" s="57"/>
      <c r="J132" s="56"/>
      <c r="K132" s="56"/>
      <c r="L132" s="56"/>
      <c r="M132" s="56"/>
      <c r="N132" s="56"/>
      <c r="O132" s="56"/>
      <c r="P132" s="57"/>
      <c r="R132" s="68"/>
    </row>
    <row r="133" spans="1:21" x14ac:dyDescent="0.25">
      <c r="A133" s="4" t="s">
        <v>140</v>
      </c>
      <c r="B133" s="75"/>
      <c r="C133" s="75"/>
      <c r="D133" s="75"/>
      <c r="E133" s="12">
        <f t="shared" ref="E133:O133" si="21">+E98+E99+E100</f>
        <v>6263836</v>
      </c>
      <c r="F133" s="76">
        <f t="shared" si="21"/>
        <v>5694639</v>
      </c>
      <c r="G133" s="76">
        <f t="shared" si="21"/>
        <v>7054318</v>
      </c>
      <c r="H133" s="76">
        <f t="shared" si="21"/>
        <v>6109338</v>
      </c>
      <c r="I133" s="76">
        <f t="shared" si="21"/>
        <v>6922013</v>
      </c>
      <c r="J133" s="76">
        <f t="shared" si="21"/>
        <v>7148906</v>
      </c>
      <c r="K133" s="76">
        <f t="shared" si="21"/>
        <v>6299519</v>
      </c>
      <c r="L133" s="76">
        <f t="shared" si="21"/>
        <v>6373151</v>
      </c>
      <c r="M133" s="76">
        <f t="shared" si="21"/>
        <v>6401481</v>
      </c>
      <c r="N133" s="76">
        <f t="shared" si="21"/>
        <v>6870413</v>
      </c>
      <c r="O133" s="76">
        <f t="shared" si="21"/>
        <v>7020324</v>
      </c>
      <c r="P133" s="76">
        <f>+P98+P99+P100</f>
        <v>6701311</v>
      </c>
      <c r="R133" s="12">
        <f>SUM(E133:P133)</f>
        <v>78859249</v>
      </c>
      <c r="S133" s="12">
        <f>SUM(E133:J133)</f>
        <v>39193050</v>
      </c>
      <c r="T133" s="77"/>
      <c r="U133" s="63"/>
    </row>
    <row r="134" spans="1:21" ht="21" hidden="1" x14ac:dyDescent="0.35">
      <c r="A134" s="4" t="s">
        <v>141</v>
      </c>
      <c r="B134" s="75"/>
      <c r="C134" s="75"/>
      <c r="D134" s="75"/>
      <c r="E134" s="78">
        <f t="shared" ref="E134:P134" si="22">IFERROR(+(E98-SUM(E18:E22))/(E98+E100-SUM(E18:E22)),)</f>
        <v>0.83851558532135761</v>
      </c>
      <c r="F134" s="78">
        <f t="shared" si="22"/>
        <v>0.81895192464146782</v>
      </c>
      <c r="G134" s="78">
        <f t="shared" si="22"/>
        <v>0.81684562857549747</v>
      </c>
      <c r="H134" s="78">
        <f t="shared" si="22"/>
        <v>0.82235513170397656</v>
      </c>
      <c r="I134" s="78">
        <f t="shared" si="22"/>
        <v>0.7826785367739032</v>
      </c>
      <c r="J134" s="78">
        <f t="shared" si="22"/>
        <v>0.81738337086215007</v>
      </c>
      <c r="K134" s="78">
        <f t="shared" si="22"/>
        <v>0.81689230179893646</v>
      </c>
      <c r="L134" s="78">
        <f t="shared" si="22"/>
        <v>0.80993237110005889</v>
      </c>
      <c r="M134" s="78">
        <f t="shared" si="22"/>
        <v>0.81561202652138931</v>
      </c>
      <c r="N134" s="78">
        <f t="shared" si="22"/>
        <v>0.81234546544134334</v>
      </c>
      <c r="O134" s="78">
        <f t="shared" si="22"/>
        <v>0.81686799715241365</v>
      </c>
      <c r="P134" s="78">
        <f t="shared" si="22"/>
        <v>0.80097349654061545</v>
      </c>
      <c r="R134" s="78">
        <f>IFERROR(+(R98-SUM(R18:R22))/(R98+R100-SUM(R18:R22)),)</f>
        <v>0.8138001765051025</v>
      </c>
      <c r="S134" s="78">
        <f>IFERROR(+(S98-SUM(S18:S22))/(S98+S100-SUM(S18:S22)),)</f>
        <v>0.81553919799582886</v>
      </c>
    </row>
    <row r="135" spans="1:21" ht="21" x14ac:dyDescent="0.35">
      <c r="A135" s="4" t="s">
        <v>142</v>
      </c>
      <c r="B135" s="75"/>
      <c r="C135" s="75"/>
      <c r="D135" s="75"/>
      <c r="E135" s="78">
        <f t="shared" ref="E135:P135" si="23">IFERROR(+E98/(E98+E100),)</f>
        <v>0.84204459067458881</v>
      </c>
      <c r="F135" s="78">
        <f t="shared" si="23"/>
        <v>0.8236782552460965</v>
      </c>
      <c r="G135" s="78">
        <f t="shared" si="23"/>
        <v>0.82226051411980616</v>
      </c>
      <c r="H135" s="78">
        <f t="shared" si="23"/>
        <v>0.8275853593069592</v>
      </c>
      <c r="I135" s="78">
        <f t="shared" si="23"/>
        <v>0.78804411243526307</v>
      </c>
      <c r="J135" s="78">
        <f t="shared" si="23"/>
        <v>0.82198031260314219</v>
      </c>
      <c r="K135" s="78">
        <f t="shared" si="23"/>
        <v>0.82212459953486217</v>
      </c>
      <c r="L135" s="78">
        <f t="shared" si="23"/>
        <v>0.81666944280867493</v>
      </c>
      <c r="M135" s="78">
        <f t="shared" si="23"/>
        <v>0.82180264809073034</v>
      </c>
      <c r="N135" s="78">
        <f t="shared" si="23"/>
        <v>0.81915695277949863</v>
      </c>
      <c r="O135" s="78">
        <f t="shared" si="23"/>
        <v>0.8228765089966491</v>
      </c>
      <c r="P135" s="78">
        <f t="shared" si="23"/>
        <v>0.8056634480932765</v>
      </c>
      <c r="R135" s="78">
        <f>IFERROR(+R98/(R98+R100),)</f>
        <v>0.81919144323638404</v>
      </c>
      <c r="S135" s="78">
        <f>IFERROR(+S98/(S98+S100),)</f>
        <v>0.8203625589844773</v>
      </c>
    </row>
    <row r="136" spans="1:21" x14ac:dyDescent="0.25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</row>
    <row r="137" spans="1:21" x14ac:dyDescent="0.25">
      <c r="A137" s="79"/>
      <c r="B137" s="79"/>
      <c r="C137" s="79"/>
      <c r="D137" s="79"/>
      <c r="E137" s="79"/>
      <c r="F137" s="79"/>
      <c r="G137" s="79"/>
      <c r="H137" s="79"/>
      <c r="I137" s="79"/>
      <c r="J137" s="79"/>
      <c r="K137" s="57"/>
      <c r="L137" s="57"/>
      <c r="M137" s="57"/>
      <c r="N137" s="57"/>
    </row>
    <row r="138" spans="1:21" x14ac:dyDescent="0.25">
      <c r="A138" s="80" t="s">
        <v>143</v>
      </c>
      <c r="B138" s="80"/>
      <c r="C138" s="81" t="s">
        <v>144</v>
      </c>
      <c r="D138" s="82" t="s">
        <v>145</v>
      </c>
      <c r="E138" s="12" t="s">
        <v>146</v>
      </c>
      <c r="F138" s="12" t="s">
        <v>147</v>
      </c>
      <c r="G138" s="12" t="s">
        <v>148</v>
      </c>
      <c r="H138" s="12" t="s">
        <v>149</v>
      </c>
      <c r="I138" s="12" t="s">
        <v>150</v>
      </c>
      <c r="J138" s="12" t="s">
        <v>151</v>
      </c>
      <c r="K138" s="12" t="s">
        <v>152</v>
      </c>
      <c r="L138" s="12" t="s">
        <v>153</v>
      </c>
      <c r="M138" s="12" t="s">
        <v>154</v>
      </c>
      <c r="N138" s="12" t="s">
        <v>155</v>
      </c>
      <c r="O138" s="12" t="s">
        <v>156</v>
      </c>
      <c r="P138" s="12" t="s">
        <v>157</v>
      </c>
    </row>
    <row r="139" spans="1:21" ht="21" x14ac:dyDescent="0.35">
      <c r="A139" s="80"/>
      <c r="B139" s="80"/>
      <c r="C139" s="83">
        <v>4598</v>
      </c>
      <c r="D139" s="84">
        <f>+C139*0.3*500*2</f>
        <v>1379399.9999999998</v>
      </c>
      <c r="E139" s="84">
        <f>+$D$139/12</f>
        <v>114949.99999999999</v>
      </c>
      <c r="F139" s="84">
        <f t="shared" ref="F139:P139" si="24">IF(F133=0,0,+$D$139/12)</f>
        <v>114949.99999999999</v>
      </c>
      <c r="G139" s="84">
        <f t="shared" si="24"/>
        <v>114949.99999999999</v>
      </c>
      <c r="H139" s="84">
        <f t="shared" si="24"/>
        <v>114949.99999999999</v>
      </c>
      <c r="I139" s="84">
        <f t="shared" si="24"/>
        <v>114949.99999999999</v>
      </c>
      <c r="J139" s="84">
        <f t="shared" si="24"/>
        <v>114949.99999999999</v>
      </c>
      <c r="K139" s="84">
        <f t="shared" si="24"/>
        <v>114949.99999999999</v>
      </c>
      <c r="L139" s="84">
        <f t="shared" si="24"/>
        <v>114949.99999999999</v>
      </c>
      <c r="M139" s="84">
        <f t="shared" si="24"/>
        <v>114949.99999999999</v>
      </c>
      <c r="N139" s="84">
        <f t="shared" si="24"/>
        <v>114949.99999999999</v>
      </c>
      <c r="O139" s="84">
        <f t="shared" si="24"/>
        <v>114949.99999999999</v>
      </c>
      <c r="P139" s="84">
        <f t="shared" si="24"/>
        <v>114949.99999999999</v>
      </c>
      <c r="R139" s="68">
        <f>SUM(E139:P139)</f>
        <v>1379399.9999999998</v>
      </c>
      <c r="S139" s="68">
        <f>SUM(E139:J139)</f>
        <v>689699.99999999988</v>
      </c>
    </row>
    <row r="140" spans="1:21" x14ac:dyDescent="0.25">
      <c r="A140" s="57"/>
      <c r="B140" s="85"/>
      <c r="C140" s="85"/>
      <c r="D140" s="85"/>
      <c r="E140" s="86"/>
      <c r="F140" s="57"/>
      <c r="G140" s="57"/>
      <c r="H140" s="57"/>
      <c r="I140" s="57"/>
      <c r="J140" s="57"/>
      <c r="K140" s="57"/>
      <c r="L140" s="57"/>
      <c r="M140" s="57"/>
      <c r="N140" s="57"/>
      <c r="O140" s="57"/>
    </row>
    <row r="141" spans="1:21" x14ac:dyDescent="0.25">
      <c r="A141" s="57"/>
      <c r="B141" s="85"/>
      <c r="C141" s="85"/>
      <c r="D141" s="85"/>
      <c r="E141" s="86"/>
      <c r="F141" s="57"/>
      <c r="G141" s="57"/>
      <c r="H141" s="57"/>
      <c r="I141" s="57"/>
      <c r="J141" s="57"/>
      <c r="K141" s="57"/>
      <c r="L141" s="57"/>
      <c r="M141" s="57"/>
      <c r="N141" s="57"/>
      <c r="O141" s="57"/>
    </row>
    <row r="142" spans="1:21" ht="21" hidden="1" x14ac:dyDescent="0.35">
      <c r="A142" s="87" t="s">
        <v>158</v>
      </c>
      <c r="B142" s="88"/>
      <c r="C142" s="88"/>
      <c r="D142" s="89"/>
      <c r="E142" s="78">
        <f t="shared" ref="E142:P142" si="25">IFERROR(+(E98+E139-SUM(E18:E22))/(E98+E100+E139-SUM(E18:E22)),)</f>
        <v>0.8414930259818626</v>
      </c>
      <c r="F142" s="78">
        <f t="shared" si="25"/>
        <v>0.82263386054467202</v>
      </c>
      <c r="G142" s="78">
        <f t="shared" si="25"/>
        <v>0.819873089789664</v>
      </c>
      <c r="H142" s="78">
        <f t="shared" si="25"/>
        <v>0.82573721657205679</v>
      </c>
      <c r="I142" s="78">
        <f t="shared" si="25"/>
        <v>0.78632005811016881</v>
      </c>
      <c r="J142" s="78">
        <f t="shared" si="25"/>
        <v>0.82034857309457787</v>
      </c>
      <c r="K142" s="78">
        <f t="shared" si="25"/>
        <v>0.82027151927784947</v>
      </c>
      <c r="L142" s="78">
        <f t="shared" si="25"/>
        <v>0.81342311238630427</v>
      </c>
      <c r="M142" s="78">
        <f t="shared" si="25"/>
        <v>0.81897976392436767</v>
      </c>
      <c r="N142" s="78">
        <f t="shared" si="25"/>
        <v>0.81555162469178966</v>
      </c>
      <c r="O142" s="78">
        <f t="shared" si="25"/>
        <v>0.81992027066332174</v>
      </c>
      <c r="P142" s="78">
        <f t="shared" si="25"/>
        <v>0.80441362506486491</v>
      </c>
      <c r="R142" s="78">
        <f>IFERROR(+(R98+R139-SUM(R18:R22))/(R98+R100+R139-SUM(R18:R22)),)</f>
        <v>0.81709834956666705</v>
      </c>
      <c r="S142" s="78">
        <f>IFERROR(+(S98+S139-SUM(S18:S22))/(S98+S100+S139-SUM(S18:S22)),)</f>
        <v>0.81881659572911458</v>
      </c>
    </row>
    <row r="143" spans="1:21" ht="21" x14ac:dyDescent="0.35">
      <c r="A143" s="87" t="s">
        <v>159</v>
      </c>
      <c r="B143" s="88"/>
      <c r="C143" s="88"/>
      <c r="D143" s="89"/>
      <c r="E143" s="78">
        <f t="shared" ref="E143:P143" si="26">IFERROR(+(E98+E139)/(E98+E100+E139),)</f>
        <v>0.84489446639584154</v>
      </c>
      <c r="F143" s="78">
        <f t="shared" si="26"/>
        <v>0.82717231860920026</v>
      </c>
      <c r="G143" s="78">
        <f t="shared" si="26"/>
        <v>0.82511300416275279</v>
      </c>
      <c r="H143" s="78">
        <f t="shared" si="26"/>
        <v>0.83077301169225704</v>
      </c>
      <c r="I143" s="78">
        <f t="shared" si="26"/>
        <v>0.79150947193522014</v>
      </c>
      <c r="J143" s="78">
        <f t="shared" si="26"/>
        <v>0.82479926206907195</v>
      </c>
      <c r="K143" s="78">
        <f t="shared" si="26"/>
        <v>0.82531513665531264</v>
      </c>
      <c r="L143" s="78">
        <f t="shared" si="26"/>
        <v>0.81991922218156243</v>
      </c>
      <c r="M143" s="78">
        <f t="shared" si="26"/>
        <v>0.82494997550055615</v>
      </c>
      <c r="N143" s="78">
        <f t="shared" si="26"/>
        <v>0.82213642962560163</v>
      </c>
      <c r="O143" s="78">
        <f t="shared" si="26"/>
        <v>0.82573334190181591</v>
      </c>
      <c r="P143" s="78">
        <f t="shared" si="26"/>
        <v>0.80894469381313183</v>
      </c>
      <c r="R143" s="78">
        <f>IFERROR(+(R98+R139)/(R98+R100+R139),)</f>
        <v>0.8223029851998126</v>
      </c>
      <c r="S143" s="78">
        <f>IFERROR(+(S98+S139)/(S98+S100+S139),)</f>
        <v>0.82347224470689817</v>
      </c>
    </row>
    <row r="144" spans="1:21" x14ac:dyDescent="0.25">
      <c r="R144" t="s">
        <v>160</v>
      </c>
      <c r="S144" t="s">
        <v>161</v>
      </c>
    </row>
    <row r="145" spans="5:18" x14ac:dyDescent="0.25">
      <c r="R145" s="91">
        <f>+(P143+O143+N143+M143+L143+K143+J143+I143+H143)/9</f>
        <v>0.81934228281939214</v>
      </c>
    </row>
    <row r="153" spans="5:18" x14ac:dyDescent="0.25"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</row>
    <row r="155" spans="5:18" x14ac:dyDescent="0.25"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</row>
  </sheetData>
  <autoFilter ref="A3:O79" xr:uid="{1541C42E-A778-4732-8850-ECBF178854D6}"/>
  <mergeCells count="58">
    <mergeCell ref="A143:D143"/>
    <mergeCell ref="C124:C125"/>
    <mergeCell ref="B133:D133"/>
    <mergeCell ref="B134:D134"/>
    <mergeCell ref="B135:D135"/>
    <mergeCell ref="A138:B139"/>
    <mergeCell ref="A142:D142"/>
    <mergeCell ref="A94:A95"/>
    <mergeCell ref="B94:B95"/>
    <mergeCell ref="C94:C95"/>
    <mergeCell ref="B98:D100"/>
    <mergeCell ref="A102:A129"/>
    <mergeCell ref="B102:B112"/>
    <mergeCell ref="C102:C112"/>
    <mergeCell ref="B122:B123"/>
    <mergeCell ref="C122:C123"/>
    <mergeCell ref="B124:B125"/>
    <mergeCell ref="B77:B79"/>
    <mergeCell ref="C77:C79"/>
    <mergeCell ref="A82:A91"/>
    <mergeCell ref="B82:B83"/>
    <mergeCell ref="C82:C83"/>
    <mergeCell ref="B88:B89"/>
    <mergeCell ref="C88:C89"/>
    <mergeCell ref="B64:B65"/>
    <mergeCell ref="C64:C65"/>
    <mergeCell ref="B67:B68"/>
    <mergeCell ref="C67:C68"/>
    <mergeCell ref="B69:B76"/>
    <mergeCell ref="C69:C76"/>
    <mergeCell ref="B54:B58"/>
    <mergeCell ref="C54:C58"/>
    <mergeCell ref="B60:B61"/>
    <mergeCell ref="C60:C61"/>
    <mergeCell ref="B62:B63"/>
    <mergeCell ref="C62:C63"/>
    <mergeCell ref="B39:B41"/>
    <mergeCell ref="C39:C41"/>
    <mergeCell ref="B47:B49"/>
    <mergeCell ref="C47:C49"/>
    <mergeCell ref="B52:B53"/>
    <mergeCell ref="C52:C53"/>
    <mergeCell ref="B27:B30"/>
    <mergeCell ref="C27:C30"/>
    <mergeCell ref="B31:B32"/>
    <mergeCell ref="C31:C32"/>
    <mergeCell ref="B37:B38"/>
    <mergeCell ref="C37:C38"/>
    <mergeCell ref="A1:H1"/>
    <mergeCell ref="A4:A79"/>
    <mergeCell ref="B5:B6"/>
    <mergeCell ref="C5:C6"/>
    <mergeCell ref="B8:B10"/>
    <mergeCell ref="C8:C10"/>
    <mergeCell ref="B14:B16"/>
    <mergeCell ref="C14:C16"/>
    <mergeCell ref="B18:B22"/>
    <mergeCell ref="C18:C22"/>
  </mergeCells>
  <pageMargins left="0.11811023622047245" right="0.11811023622047245" top="0.74803149606299213" bottom="0.74803149606299213" header="0.31496062992125984" footer="0.31496062992125984"/>
  <pageSetup paperSize="9"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Flussi Destino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Serra</dc:creator>
  <cp:lastModifiedBy>Elisabetta Serra</cp:lastModifiedBy>
  <dcterms:created xsi:type="dcterms:W3CDTF">2024-10-07T12:28:00Z</dcterms:created>
  <dcterms:modified xsi:type="dcterms:W3CDTF">2024-10-07T12:30:29Z</dcterms:modified>
</cp:coreProperties>
</file>